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840" windowWidth="18630" windowHeight="10890"/>
  </bookViews>
  <sheets>
    <sheet name="Sheet1" sheetId="1" r:id="rId1"/>
  </sheets>
  <definedNames>
    <definedName name="_xlnm._FilterDatabase" localSheetId="0" hidden="1">Sheet1!$A$3:$P$3</definedName>
  </definedNames>
  <calcPr calcId="162913"/>
</workbook>
</file>

<file path=xl/calcChain.xml><?xml version="1.0" encoding="utf-8"?>
<calcChain xmlns="http://schemas.openxmlformats.org/spreadsheetml/2006/main">
  <c r="P30" i="1" l="1"/>
  <c r="O30" i="1"/>
  <c r="N30" i="1"/>
  <c r="J30" i="1"/>
  <c r="M30" i="1"/>
  <c r="L30" i="1"/>
  <c r="G30" i="1"/>
  <c r="F30" i="1"/>
  <c r="O33" i="1" l="1"/>
  <c r="P33" i="1" s="1"/>
  <c r="O14" i="1"/>
  <c r="P14" i="1" s="1"/>
  <c r="O19" i="1"/>
  <c r="P19" i="1" s="1"/>
  <c r="O11" i="1"/>
  <c r="P11" i="1" s="1"/>
  <c r="O18" i="1"/>
  <c r="P18" i="1" s="1"/>
  <c r="O4" i="1"/>
  <c r="P4" i="1" s="1"/>
  <c r="O24" i="1"/>
  <c r="P24" i="1" s="1"/>
  <c r="O21" i="1"/>
  <c r="P21" i="1" s="1"/>
  <c r="O27" i="1"/>
  <c r="P27" i="1" s="1"/>
  <c r="O26" i="1"/>
  <c r="P26" i="1" s="1"/>
  <c r="O5" i="1"/>
  <c r="P5" i="1" s="1"/>
  <c r="O25" i="1"/>
  <c r="P25" i="1" s="1"/>
  <c r="O13" i="1"/>
  <c r="P13" i="1" s="1"/>
  <c r="O15" i="1"/>
  <c r="P15" i="1" s="1"/>
  <c r="O23" i="1"/>
  <c r="P23" i="1" s="1"/>
  <c r="O17" i="1"/>
  <c r="P17" i="1" s="1"/>
  <c r="O29" i="1"/>
  <c r="P29" i="1" s="1"/>
  <c r="O8" i="1"/>
  <c r="P8" i="1" s="1"/>
  <c r="O16" i="1"/>
  <c r="P16" i="1" s="1"/>
  <c r="O7" i="1"/>
  <c r="P7" i="1" s="1"/>
  <c r="O9" i="1"/>
  <c r="P9" i="1" s="1"/>
  <c r="O12" i="1"/>
  <c r="P12" i="1" s="1"/>
  <c r="O28" i="1"/>
  <c r="P28" i="1" s="1"/>
  <c r="O20" i="1"/>
  <c r="P20" i="1" s="1"/>
  <c r="O6" i="1"/>
  <c r="P6" i="1" s="1"/>
  <c r="O10" i="1"/>
  <c r="P10" i="1" s="1"/>
  <c r="O22" i="1"/>
  <c r="P22" i="1" s="1"/>
</calcChain>
</file>

<file path=xl/sharedStrings.xml><?xml version="1.0" encoding="utf-8"?>
<sst xmlns="http://schemas.openxmlformats.org/spreadsheetml/2006/main" count="131" uniqueCount="98">
  <si>
    <t/>
  </si>
  <si>
    <t>Product Number</t>
  </si>
  <si>
    <t>Product Description</t>
  </si>
  <si>
    <t>Brand</t>
  </si>
  <si>
    <t>Pack</t>
  </si>
  <si>
    <t>Manufacturer Name</t>
  </si>
  <si>
    <t>Cases</t>
  </si>
  <si>
    <t>Dollars</t>
  </si>
  <si>
    <t>% Case Purchase</t>
  </si>
  <si>
    <t>% $ Purchase</t>
  </si>
  <si>
    <t>Avg$/CS</t>
  </si>
  <si>
    <t>BEEF, PATTY GROUND STEAK BURGER 4 OZ PUB COOKED FROZEN</t>
  </si>
  <si>
    <t>CATTLEMAN'S SELECTION</t>
  </si>
  <si>
    <t>40/4 OZ</t>
  </si>
  <si>
    <t>EGG, LIQUID WHOLE PASTEURIZED BAG REF</t>
  </si>
  <si>
    <t>GLENVIEW FARMS</t>
  </si>
  <si>
    <t>2/20 LB</t>
  </si>
  <si>
    <t>CHICKEN, TENDERLOIN BREADED FRITTER SMALL SEASONED COOKED STRIP RAISED-W/O-</t>
  </si>
  <si>
    <t>TYSON RED LABEL</t>
  </si>
  <si>
    <t>2/5 LB</t>
  </si>
  <si>
    <t>TYSON FOODS INC.</t>
  </si>
  <si>
    <t>CHICKEN, TENDERLOIN BREADED FRITTER JUMBO GOLDEN LIGHT PEPPER HOMESTYLE SOL</t>
  </si>
  <si>
    <t>PATUXENT FARMS PREMIUM</t>
  </si>
  <si>
    <t>JUICE, ORANGE 100% NOT-FROM-CONCENTRATE NO PULP CARTON GABLE TOP REF</t>
  </si>
  <si>
    <t>FARMERS NATURAL</t>
  </si>
  <si>
    <t>8/59 OZ</t>
  </si>
  <si>
    <t>FLORIDA'S NATURAL GROWERS</t>
  </si>
  <si>
    <t>CHICKEN, BREAST 4 OZ BREADED HOMESTYLE RAISED-W/O-ANTIBIOTICS COOKED FROZEN</t>
  </si>
  <si>
    <t>TURKEY, BREAST WHOLE DOME SKINLESS COOKED OVEN ROASTED OIL BROWNED REF DELU</t>
  </si>
  <si>
    <t>CAROLINA TURKEY</t>
  </si>
  <si>
    <t>2/8-9 LBA</t>
  </si>
  <si>
    <t>BUTTERBALL LLC</t>
  </si>
  <si>
    <t>SHORTENING, FRYING SOYBEAN LIQUID CLEAR OIL</t>
  </si>
  <si>
    <t>HARVEST VALUE</t>
  </si>
  <si>
    <t>35 LB</t>
  </si>
  <si>
    <t>CHICKEN, BREAST 4 OZ BONELESS-SKINLESS COOKED GRILL MARK IQF FROZEN</t>
  </si>
  <si>
    <t>PATUXENT FARMS</t>
  </si>
  <si>
    <t>BACON, PORK COOKED 20-24 COUNT LAID OUT HARDWOOD SMOKED 540 REF</t>
  </si>
  <si>
    <t>HORMEL BACON 1</t>
  </si>
  <si>
    <t>2/144 EA</t>
  </si>
  <si>
    <t>HORMEL FOODS SALES LLC</t>
  </si>
  <si>
    <t>CHICKEN, WING 1ST-&amp;-2ND-JOINT RANDOM JUMBO RAW REF CVP UNFLAVORED</t>
  </si>
  <si>
    <t>4/10 LB</t>
  </si>
  <si>
    <t>BERRY MIX, ASSORTED WHOLE DOMESTIC IQF FROZEN EXTREME</t>
  </si>
  <si>
    <t>MONARCH</t>
  </si>
  <si>
    <t>TURKEY, TENDERLOIN MEDALLION BONELESS-SKINLESS COOKED IQF BULK</t>
  </si>
  <si>
    <t>BEEF, GROUND 81/19 FINE RAW REF CHUB</t>
  </si>
  <si>
    <t>8/10 LBA</t>
  </si>
  <si>
    <t>SHORTENING, FRYING CANOLA LIQUID CLEAR TFF OIL</t>
  </si>
  <si>
    <t>OPTIMAX</t>
  </si>
  <si>
    <t>BEEF, RIBEYE CHOICE 112A LIP-ON RAW REF</t>
  </si>
  <si>
    <t>IBP-IOWA BEEF PROCESSORS</t>
  </si>
  <si>
    <t>5/17.5 LB+</t>
  </si>
  <si>
    <t>TYSON FRESH MEATS INC</t>
  </si>
  <si>
    <t>CHICKEN, WING 1ST-&amp;-2ND-JOINT SAVORY 10-13 COUNT COOKED FROZEN</t>
  </si>
  <si>
    <t>PIERCE</t>
  </si>
  <si>
    <t>3/8.34 LB</t>
  </si>
  <si>
    <t>PILGRIMS PRIDE CORP</t>
  </si>
  <si>
    <t>CHEESE, MOZZARELLA LOAF LOW-MOISTURE-WHOLE-MILK CRYOVAC REF</t>
  </si>
  <si>
    <t>ROSELI</t>
  </si>
  <si>
    <t>8/6 LBA</t>
  </si>
  <si>
    <t>SHRIMP, RAW 16-20 WHITE TAIL-ON PEELED-&amp;-DEVEINED IQF FROZEN IMPORTED ASIA</t>
  </si>
  <si>
    <t>HARBOR BANKS</t>
  </si>
  <si>
    <t>5/2 LB</t>
  </si>
  <si>
    <t>SALMON, PINK 4 OZ LOIN BONELESS-SKINLESS RAW IQF FROZEN IMPORTED CHINA WILD</t>
  </si>
  <si>
    <t>HIGH LINER FOODS</t>
  </si>
  <si>
    <t>10 LB</t>
  </si>
  <si>
    <t>HIGH LINER FOODS USA INC</t>
  </si>
  <si>
    <t>EGG, SHELL LARGE GRADE AA WHITE LOOSE PACK FRESH</t>
  </si>
  <si>
    <t>30 DZ</t>
  </si>
  <si>
    <t>CHICKEN, QUARTER BREAST &amp; THIGH SEASONED 50 COUNT BONE-IN SKIN-ON COOKED RO</t>
  </si>
  <si>
    <t>ROCKIN ROASTED</t>
  </si>
  <si>
    <t>50/8 OZ</t>
  </si>
  <si>
    <t>TYSON FOODS INC-APF</t>
  </si>
  <si>
    <t>CHIP, ASSORTED SS BAG TRAY MIX</t>
  </si>
  <si>
    <t>FRITO LAY</t>
  </si>
  <si>
    <t>2/30 EA</t>
  </si>
  <si>
    <t>FRITO LAY/ QUAKER/ TROPICANA</t>
  </si>
  <si>
    <t>POTATO, FRENCH-FRY STRAIGHT-CUT 3/8 BATTERED FROZEN EXTRA CRISPY</t>
  </si>
  <si>
    <t>6/5 LB</t>
  </si>
  <si>
    <t>CHICKEN, PATTY 4.5 OZ BREADED ITALIAN BREAST MEAT COOKED FROZEN</t>
  </si>
  <si>
    <t>TYSON</t>
  </si>
  <si>
    <t>35/4.5 OZ</t>
  </si>
  <si>
    <t>5488748</t>
  </si>
  <si>
    <t>WATER, PURIFIED PLASTIC BOTTLE TWIST CAP</t>
  </si>
  <si>
    <t>THIRSTER</t>
  </si>
  <si>
    <t>24/16.9 OZ</t>
  </si>
  <si>
    <t>7821457</t>
  </si>
  <si>
    <t>GLOVE, NITRILE LARGE POWDER-FREE BLUE AMBIDEXTROUS</t>
  </si>
  <si>
    <t>MONOGRAM</t>
  </si>
  <si>
    <t>4/250 EA</t>
  </si>
  <si>
    <t>Grand Total</t>
  </si>
  <si>
    <t xml:space="preserve"> </t>
  </si>
  <si>
    <t>Variance      +- %</t>
  </si>
  <si>
    <t>Variance +-</t>
  </si>
  <si>
    <t xml:space="preserve">Navy Core Products Price Increases May 2020 - May 2021 </t>
  </si>
  <si>
    <t>Report Date: 06/16/2021</t>
  </si>
  <si>
    <r>
      <t xml:space="preserve">Note: Given the huge increase in the cost of </t>
    </r>
    <r>
      <rPr>
        <b/>
        <sz val="11"/>
        <color theme="1"/>
        <rFont val="Calibri"/>
        <family val="2"/>
      </rPr>
      <t>Gloves</t>
    </r>
    <r>
      <rPr>
        <sz val="11"/>
        <color theme="1"/>
        <rFont val="Calibri"/>
      </rPr>
      <t xml:space="preserve"> you should check your Supplies costs as well.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</si>
</sst>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$]#,##0.00;[Red]\([$$]#,##0.00\)"/>
    <numFmt numFmtId="165" formatCode="0.00%_);[Red]\(0.00%\)"/>
    <numFmt numFmtId="166" formatCode="[$$-380A]\ #,##0.00;[Red][$$-380A]\ #,##0.00"/>
  </numFmts>
  <fonts count="10" x14ac:knownFonts="1">
    <font>
      <sz val="11"/>
      <color theme="1"/>
      <name val="Calibri"/>
    </font>
    <font>
      <b/>
      <sz val="8"/>
      <color theme="1"/>
      <name val="Calibri"/>
    </font>
    <font>
      <sz val="8"/>
      <color theme="1"/>
      <name val="Calibri"/>
    </font>
    <font>
      <sz val="7"/>
      <color theme="1"/>
      <name val="Calibri"/>
    </font>
    <font>
      <b/>
      <sz val="7"/>
      <color theme="1"/>
      <name val="Calibri"/>
    </font>
    <font>
      <sz val="11"/>
      <color theme="1"/>
      <name val="Calibri"/>
      <family val="2"/>
    </font>
    <font>
      <b/>
      <sz val="7"/>
      <color rgb="FF003366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E7E7F7"/>
      </patternFill>
    </fill>
    <fill>
      <patternFill patternType="solid">
        <fgColor rgb="FFF0F4FA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97999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 indent="1"/>
    </xf>
    <xf numFmtId="0" fontId="3" fillId="4" borderId="3" xfId="0" applyFont="1" applyFill="1" applyBorder="1" applyAlignment="1">
      <alignment horizontal="center" vertical="center"/>
    </xf>
    <xf numFmtId="40" fontId="2" fillId="4" borderId="3" xfId="0" applyNumberFormat="1" applyFont="1" applyFill="1" applyBorder="1" applyAlignment="1">
      <alignment horizontal="center" vertical="center"/>
    </xf>
    <xf numFmtId="165" fontId="2" fillId="4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40" fontId="2" fillId="4" borderId="3" xfId="0" applyNumberFormat="1" applyFont="1" applyFill="1" applyBorder="1" applyAlignment="1">
      <alignment horizontal="center" vertical="center" wrapText="1"/>
    </xf>
    <xf numFmtId="165" fontId="2" fillId="4" borderId="3" xfId="0" applyNumberFormat="1" applyFont="1" applyFill="1" applyBorder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164" fontId="2" fillId="6" borderId="4" xfId="0" applyNumberFormat="1" applyFont="1" applyFill="1" applyBorder="1" applyAlignment="1">
      <alignment horizontal="center" vertical="center"/>
    </xf>
    <xf numFmtId="164" fontId="2" fillId="6" borderId="4" xfId="0" applyNumberFormat="1" applyFont="1" applyFill="1" applyBorder="1" applyAlignment="1">
      <alignment horizontal="center" vertical="center" wrapText="1"/>
    </xf>
    <xf numFmtId="40" fontId="8" fillId="4" borderId="3" xfId="0" applyNumberFormat="1" applyFont="1" applyFill="1" applyBorder="1" applyAlignment="1">
      <alignment horizontal="center" vertical="top"/>
    </xf>
    <xf numFmtId="40" fontId="8" fillId="6" borderId="3" xfId="0" applyNumberFormat="1" applyFont="1" applyFill="1" applyBorder="1" applyAlignment="1">
      <alignment horizontal="center" vertical="top" wrapText="1"/>
    </xf>
    <xf numFmtId="40" fontId="8" fillId="4" borderId="3" xfId="0" applyNumberFormat="1" applyFont="1" applyFill="1" applyBorder="1" applyAlignment="1">
      <alignment horizontal="center" vertical="top" wrapText="1"/>
    </xf>
    <xf numFmtId="40" fontId="8" fillId="4" borderId="3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 wrapText="1"/>
    </xf>
    <xf numFmtId="0" fontId="0" fillId="0" borderId="0" xfId="0"/>
    <xf numFmtId="166" fontId="8" fillId="0" borderId="5" xfId="0" applyNumberFormat="1" applyFont="1" applyBorder="1"/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7" fillId="6" borderId="2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7" fillId="3" borderId="6" xfId="0" applyFont="1" applyFill="1" applyBorder="1" applyAlignment="1">
      <alignment horizontal="center" vertical="top" wrapText="1"/>
    </xf>
    <xf numFmtId="9" fontId="8" fillId="0" borderId="5" xfId="0" applyNumberFormat="1" applyFont="1" applyBorder="1"/>
    <xf numFmtId="164" fontId="2" fillId="5" borderId="3" xfId="0" applyNumberFormat="1" applyFont="1" applyFill="1" applyBorder="1" applyAlignment="1">
      <alignment horizontal="right" vertical="center" wrapText="1"/>
    </xf>
    <xf numFmtId="164" fontId="8" fillId="4" borderId="3" xfId="0" applyNumberFormat="1" applyFont="1" applyFill="1" applyBorder="1" applyAlignment="1">
      <alignment horizontal="right" vertical="top"/>
    </xf>
    <xf numFmtId="164" fontId="8" fillId="4" borderId="3" xfId="0" applyNumberFormat="1" applyFont="1" applyFill="1" applyBorder="1" applyAlignment="1">
      <alignment horizontal="right" vertical="top" wrapText="1"/>
    </xf>
    <xf numFmtId="164" fontId="8" fillId="4" borderId="3" xfId="0" applyNumberFormat="1" applyFont="1" applyFill="1" applyBorder="1" applyAlignment="1">
      <alignment horizontal="right" vertical="center"/>
    </xf>
    <xf numFmtId="164" fontId="2" fillId="4" borderId="3" xfId="0" applyNumberFormat="1" applyFont="1" applyFill="1" applyBorder="1" applyAlignment="1">
      <alignment horizontal="right" vertical="center" wrapText="1"/>
    </xf>
    <xf numFmtId="164" fontId="2" fillId="4" borderId="3" xfId="0" applyNumberFormat="1" applyFont="1" applyFill="1" applyBorder="1" applyAlignment="1">
      <alignment horizontal="right" vertical="center"/>
    </xf>
    <xf numFmtId="164" fontId="2" fillId="4" borderId="4" xfId="0" applyNumberFormat="1" applyFont="1" applyFill="1" applyBorder="1" applyAlignment="1">
      <alignment horizontal="right" vertical="center"/>
    </xf>
    <xf numFmtId="164" fontId="2" fillId="4" borderId="4" xfId="0" applyNumberFormat="1" applyFont="1" applyFill="1" applyBorder="1" applyAlignment="1">
      <alignment horizontal="right" vertical="center" wrapText="1"/>
    </xf>
    <xf numFmtId="164" fontId="2" fillId="4" borderId="3" xfId="0" applyNumberFormat="1" applyFont="1" applyFill="1" applyBorder="1" applyAlignment="1">
      <alignment vertical="center" wrapText="1"/>
    </xf>
    <xf numFmtId="164" fontId="8" fillId="4" borderId="3" xfId="0" applyNumberFormat="1" applyFont="1" applyFill="1" applyBorder="1" applyAlignment="1">
      <alignment vertical="top"/>
    </xf>
    <xf numFmtId="164" fontId="8" fillId="4" borderId="3" xfId="0" applyNumberFormat="1" applyFont="1" applyFill="1" applyBorder="1" applyAlignment="1">
      <alignment vertical="top" wrapText="1"/>
    </xf>
    <xf numFmtId="164" fontId="8" fillId="4" borderId="3" xfId="0" applyNumberFormat="1" applyFont="1" applyFill="1" applyBorder="1" applyAlignment="1">
      <alignment vertical="center"/>
    </xf>
    <xf numFmtId="0" fontId="3" fillId="4" borderId="4" xfId="0" applyFont="1" applyFill="1" applyBorder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0" fontId="4" fillId="8" borderId="3" xfId="0" applyFont="1" applyFill="1" applyBorder="1" applyAlignment="1">
      <alignment vertical="center" wrapText="1"/>
    </xf>
    <xf numFmtId="0" fontId="0" fillId="8" borderId="3" xfId="0" applyFill="1" applyBorder="1" applyAlignment="1">
      <alignment vertical="center" wrapText="1"/>
    </xf>
    <xf numFmtId="40" fontId="7" fillId="8" borderId="3" xfId="0" applyNumberFormat="1" applyFont="1" applyFill="1" applyBorder="1" applyAlignment="1">
      <alignment vertical="center" wrapText="1"/>
    </xf>
    <xf numFmtId="164" fontId="7" fillId="8" borderId="3" xfId="0" applyNumberFormat="1" applyFont="1" applyFill="1" applyBorder="1" applyAlignment="1">
      <alignment vertical="center" wrapText="1"/>
    </xf>
    <xf numFmtId="165" fontId="1" fillId="8" borderId="3" xfId="0" applyNumberFormat="1" applyFont="1" applyFill="1" applyBorder="1" applyAlignment="1">
      <alignment vertical="center" wrapText="1"/>
    </xf>
    <xf numFmtId="164" fontId="1" fillId="8" borderId="4" xfId="0" applyNumberFormat="1" applyFont="1" applyFill="1" applyBorder="1" applyAlignment="1">
      <alignment horizontal="right" vertical="center" wrapText="1"/>
    </xf>
    <xf numFmtId="164" fontId="1" fillId="8" borderId="4" xfId="0" applyNumberFormat="1" applyFont="1" applyFill="1" applyBorder="1" applyAlignment="1">
      <alignment vertical="center" wrapText="1"/>
    </xf>
    <xf numFmtId="164" fontId="7" fillId="8" borderId="4" xfId="0" applyNumberFormat="1" applyFont="1" applyFill="1" applyBorder="1" applyAlignment="1">
      <alignment vertical="center" wrapText="1"/>
    </xf>
    <xf numFmtId="164" fontId="1" fillId="8" borderId="3" xfId="0" applyNumberFormat="1" applyFont="1" applyFill="1" applyBorder="1" applyAlignment="1">
      <alignment horizontal="right" vertical="center" wrapText="1"/>
    </xf>
    <xf numFmtId="166" fontId="8" fillId="8" borderId="5" xfId="0" applyNumberFormat="1" applyFont="1" applyFill="1" applyBorder="1" applyAlignment="1">
      <alignment vertical="center"/>
    </xf>
    <xf numFmtId="9" fontId="8" fillId="8" borderId="5" xfId="0" applyNumberFormat="1" applyFont="1" applyFill="1" applyBorder="1" applyAlignment="1">
      <alignment horizontal="right" vertical="center"/>
    </xf>
    <xf numFmtId="9" fontId="5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5" borderId="7" xfId="0" applyFont="1" applyFill="1" applyBorder="1" applyAlignment="1">
      <alignment horizontal="center" vertical="top" wrapText="1"/>
    </xf>
    <xf numFmtId="0" fontId="0" fillId="5" borderId="7" xfId="0" applyFill="1" applyBorder="1" applyAlignment="1">
      <alignment horizontal="center" vertical="top" wrapText="1"/>
    </xf>
    <xf numFmtId="40" fontId="7" fillId="8" borderId="4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799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showGridLines="0" tabSelected="1" zoomScale="110" zoomScaleNormal="110" workbookViewId="0">
      <pane ySplit="3" topLeftCell="A4" activePane="bottomLeft" state="frozen"/>
      <selection pane="bottomLeft" activeCell="P31" sqref="P31"/>
    </sheetView>
  </sheetViews>
  <sheetFormatPr defaultRowHeight="15" x14ac:dyDescent="0.25"/>
  <cols>
    <col min="1" max="1" width="8.85546875" customWidth="1"/>
    <col min="2" max="2" width="60" customWidth="1"/>
    <col min="3" max="3" width="17.140625" customWidth="1"/>
    <col min="4" max="4" width="8.42578125" customWidth="1"/>
    <col min="5" max="5" width="18.5703125" customWidth="1"/>
    <col min="6" max="6" width="9.85546875" customWidth="1"/>
    <col min="7" max="7" width="11.7109375" customWidth="1"/>
    <col min="8" max="9" width="7.5703125" hidden="1" customWidth="1"/>
    <col min="10" max="10" width="8.140625" customWidth="1"/>
    <col min="11" max="11" width="2.85546875" customWidth="1"/>
    <col min="12" max="12" width="8.85546875" customWidth="1"/>
    <col min="13" max="13" width="10.85546875" bestFit="1" customWidth="1"/>
    <col min="15" max="15" width="7.140625" customWidth="1"/>
    <col min="16" max="16" width="6.5703125" customWidth="1"/>
  </cols>
  <sheetData>
    <row r="1" spans="1:16" s="19" customFormat="1" x14ac:dyDescent="0.25">
      <c r="A1" s="55" t="s">
        <v>95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6" ht="24" customHeight="1" x14ac:dyDescent="0.25">
      <c r="A2" s="1" t="s">
        <v>96</v>
      </c>
      <c r="F2" s="42">
        <v>43952</v>
      </c>
      <c r="G2" s="42">
        <v>43952</v>
      </c>
      <c r="H2" s="42">
        <v>43983</v>
      </c>
      <c r="I2" s="42">
        <v>44013</v>
      </c>
      <c r="J2" s="42">
        <v>43952</v>
      </c>
      <c r="K2" s="42" t="s">
        <v>92</v>
      </c>
      <c r="L2" s="42">
        <v>44317</v>
      </c>
      <c r="M2" s="42">
        <v>44317</v>
      </c>
      <c r="N2" s="42">
        <v>44317</v>
      </c>
    </row>
    <row r="3" spans="1:16" s="26" customFormat="1" ht="23.25" customHeight="1" x14ac:dyDescent="0.25">
      <c r="A3" s="21" t="s">
        <v>1</v>
      </c>
      <c r="B3" s="22" t="s">
        <v>2</v>
      </c>
      <c r="C3" s="21" t="s">
        <v>3</v>
      </c>
      <c r="D3" s="21" t="s">
        <v>4</v>
      </c>
      <c r="E3" s="21" t="s">
        <v>5</v>
      </c>
      <c r="F3" s="23" t="s">
        <v>6</v>
      </c>
      <c r="G3" s="23" t="s">
        <v>7</v>
      </c>
      <c r="H3" s="23" t="s">
        <v>8</v>
      </c>
      <c r="I3" s="23" t="s">
        <v>9</v>
      </c>
      <c r="J3" s="24" t="s">
        <v>10</v>
      </c>
      <c r="K3" s="25"/>
      <c r="L3" s="23" t="s">
        <v>6</v>
      </c>
      <c r="M3" s="23" t="s">
        <v>7</v>
      </c>
      <c r="N3" s="23" t="s">
        <v>10</v>
      </c>
      <c r="O3" s="27" t="s">
        <v>94</v>
      </c>
      <c r="P3" s="27" t="s">
        <v>93</v>
      </c>
    </row>
    <row r="4" spans="1:16" ht="14.45" customHeight="1" x14ac:dyDescent="0.25">
      <c r="A4" s="17">
        <v>4383055</v>
      </c>
      <c r="B4" s="41" t="s">
        <v>11</v>
      </c>
      <c r="C4" s="3" t="s">
        <v>12</v>
      </c>
      <c r="D4" s="3" t="s">
        <v>13</v>
      </c>
      <c r="E4" s="3" t="s">
        <v>12</v>
      </c>
      <c r="F4" s="4">
        <v>4451</v>
      </c>
      <c r="G4" s="34">
        <v>243704.55</v>
      </c>
      <c r="H4" s="5">
        <v>3.6334287526743601E-3</v>
      </c>
      <c r="I4" s="5">
        <v>6.9504379067883201E-3</v>
      </c>
      <c r="J4" s="35">
        <v>54.752763423949702</v>
      </c>
      <c r="K4" s="10"/>
      <c r="L4" s="12">
        <v>3383</v>
      </c>
      <c r="M4" s="38">
        <v>209541.32</v>
      </c>
      <c r="N4" s="30">
        <v>61.939497487437201</v>
      </c>
      <c r="O4" s="20">
        <f t="shared" ref="O4:O29" si="0">SUM(N4-J4)</f>
        <v>7.1867340634874992</v>
      </c>
      <c r="P4" s="28">
        <f t="shared" ref="P4:P29" si="1">SUM(O4/J4)</f>
        <v>0.1312579240583848</v>
      </c>
    </row>
    <row r="5" spans="1:16" ht="14.45" customHeight="1" x14ac:dyDescent="0.25">
      <c r="A5" s="18">
        <v>759217</v>
      </c>
      <c r="B5" s="6" t="s">
        <v>14</v>
      </c>
      <c r="C5" s="6" t="s">
        <v>15</v>
      </c>
      <c r="D5" s="6" t="s">
        <v>16</v>
      </c>
      <c r="E5" s="6" t="s">
        <v>15</v>
      </c>
      <c r="F5" s="7">
        <v>4310</v>
      </c>
      <c r="G5" s="33">
        <v>156104.12</v>
      </c>
      <c r="H5" s="8">
        <v>3.5183279991072799E-3</v>
      </c>
      <c r="I5" s="8">
        <v>4.45207934383594E-3</v>
      </c>
      <c r="J5" s="36">
        <v>36.219053364269101</v>
      </c>
      <c r="K5" s="11"/>
      <c r="L5" s="12">
        <v>938</v>
      </c>
      <c r="M5" s="38">
        <v>35964.94</v>
      </c>
      <c r="N5" s="30">
        <v>38.342153518123702</v>
      </c>
      <c r="O5" s="20">
        <f t="shared" si="0"/>
        <v>2.123100153854601</v>
      </c>
      <c r="P5" s="28">
        <f t="shared" si="1"/>
        <v>5.8618322585677694E-2</v>
      </c>
    </row>
    <row r="6" spans="1:16" ht="14.45" customHeight="1" x14ac:dyDescent="0.25">
      <c r="A6" s="18">
        <v>9979147</v>
      </c>
      <c r="B6" s="6" t="s">
        <v>17</v>
      </c>
      <c r="C6" s="6" t="s">
        <v>18</v>
      </c>
      <c r="D6" s="6" t="s">
        <v>19</v>
      </c>
      <c r="E6" s="6" t="s">
        <v>20</v>
      </c>
      <c r="F6" s="7">
        <v>4252</v>
      </c>
      <c r="G6" s="33">
        <v>131982.07999999999</v>
      </c>
      <c r="H6" s="8">
        <v>3.4709815898385501E-3</v>
      </c>
      <c r="I6" s="8">
        <v>3.7641203327913601E-3</v>
      </c>
      <c r="J6" s="36">
        <v>31.04</v>
      </c>
      <c r="K6" s="13"/>
      <c r="L6" s="14">
        <v>4507</v>
      </c>
      <c r="M6" s="39">
        <v>139258.72</v>
      </c>
      <c r="N6" s="31">
        <v>30.8983181717329</v>
      </c>
      <c r="O6" s="20">
        <f t="shared" si="0"/>
        <v>-0.14168182826709952</v>
      </c>
      <c r="P6" s="28">
        <f t="shared" si="1"/>
        <v>-4.5644918900483097E-3</v>
      </c>
    </row>
    <row r="7" spans="1:16" ht="14.45" customHeight="1" x14ac:dyDescent="0.25">
      <c r="A7" s="17">
        <v>7777055</v>
      </c>
      <c r="B7" s="3" t="s">
        <v>21</v>
      </c>
      <c r="C7" s="3" t="s">
        <v>22</v>
      </c>
      <c r="D7" s="3" t="s">
        <v>19</v>
      </c>
      <c r="E7" s="3" t="s">
        <v>22</v>
      </c>
      <c r="F7" s="4">
        <v>4938</v>
      </c>
      <c r="G7" s="34">
        <v>131930.4</v>
      </c>
      <c r="H7" s="5">
        <v>4.0309753270514502E-3</v>
      </c>
      <c r="I7" s="5">
        <v>3.7626464225544599E-3</v>
      </c>
      <c r="J7" s="35">
        <v>26.7173754556501</v>
      </c>
      <c r="K7" s="10"/>
      <c r="L7" s="14">
        <v>1387</v>
      </c>
      <c r="M7" s="39">
        <v>37254.82</v>
      </c>
      <c r="N7" s="31">
        <v>26.86</v>
      </c>
      <c r="O7" s="20">
        <f t="shared" si="0"/>
        <v>0.14262454434989991</v>
      </c>
      <c r="P7" s="28">
        <f t="shared" si="1"/>
        <v>5.3382692692495798E-3</v>
      </c>
    </row>
    <row r="8" spans="1:16" ht="14.45" customHeight="1" x14ac:dyDescent="0.25">
      <c r="A8" s="18">
        <v>7165679</v>
      </c>
      <c r="B8" s="6" t="s">
        <v>23</v>
      </c>
      <c r="C8" s="6" t="s">
        <v>24</v>
      </c>
      <c r="D8" s="6" t="s">
        <v>25</v>
      </c>
      <c r="E8" s="6" t="s">
        <v>26</v>
      </c>
      <c r="F8" s="7">
        <v>5613</v>
      </c>
      <c r="G8" s="33">
        <v>124802.16</v>
      </c>
      <c r="H8" s="8">
        <v>4.5819895728513096E-3</v>
      </c>
      <c r="I8" s="8">
        <v>3.5593494816287198E-3</v>
      </c>
      <c r="J8" s="36">
        <v>22.2344842330305</v>
      </c>
      <c r="K8" s="11"/>
      <c r="L8" s="12">
        <v>2064</v>
      </c>
      <c r="M8" s="38">
        <v>46274.879999999997</v>
      </c>
      <c r="N8" s="30">
        <v>22.42</v>
      </c>
      <c r="O8" s="20">
        <f t="shared" si="0"/>
        <v>0.18551576696950178</v>
      </c>
      <c r="P8" s="28">
        <f t="shared" si="1"/>
        <v>8.3436055914401785E-3</v>
      </c>
    </row>
    <row r="9" spans="1:16" ht="14.45" customHeight="1" x14ac:dyDescent="0.25">
      <c r="A9" s="17">
        <v>1946938</v>
      </c>
      <c r="B9" s="3" t="s">
        <v>27</v>
      </c>
      <c r="C9" s="3" t="s">
        <v>18</v>
      </c>
      <c r="D9" s="3" t="s">
        <v>19</v>
      </c>
      <c r="E9" s="3" t="s">
        <v>20</v>
      </c>
      <c r="F9" s="4">
        <v>3315</v>
      </c>
      <c r="G9" s="34">
        <v>116621.7</v>
      </c>
      <c r="H9" s="5">
        <v>2.7060921849282201E-3</v>
      </c>
      <c r="I9" s="5">
        <v>3.3260432947767901E-3</v>
      </c>
      <c r="J9" s="35">
        <v>35.18</v>
      </c>
      <c r="K9" s="10"/>
      <c r="L9" s="12">
        <v>4736</v>
      </c>
      <c r="M9" s="38">
        <v>166612.48000000001</v>
      </c>
      <c r="N9" s="30">
        <v>35.18</v>
      </c>
      <c r="O9" s="20">
        <f t="shared" si="0"/>
        <v>0</v>
      </c>
      <c r="P9" s="28">
        <f t="shared" si="1"/>
        <v>0</v>
      </c>
    </row>
    <row r="10" spans="1:16" ht="14.45" customHeight="1" x14ac:dyDescent="0.25">
      <c r="A10" s="18">
        <v>7199961</v>
      </c>
      <c r="B10" s="6" t="s">
        <v>28</v>
      </c>
      <c r="C10" s="6" t="s">
        <v>29</v>
      </c>
      <c r="D10" s="6" t="s">
        <v>30</v>
      </c>
      <c r="E10" s="6" t="s">
        <v>31</v>
      </c>
      <c r="F10" s="7">
        <v>1788</v>
      </c>
      <c r="G10" s="33">
        <v>110826.83</v>
      </c>
      <c r="H10" s="8">
        <v>1.45957551331875E-3</v>
      </c>
      <c r="I10" s="8">
        <v>3.16077397948124E-3</v>
      </c>
      <c r="J10" s="36">
        <v>61.983685682326602</v>
      </c>
      <c r="K10" s="11"/>
      <c r="L10" s="14">
        <v>1619</v>
      </c>
      <c r="M10" s="39">
        <v>98787.71</v>
      </c>
      <c r="N10" s="31">
        <v>61.017733168622598</v>
      </c>
      <c r="O10" s="20">
        <f t="shared" si="0"/>
        <v>-0.96595251370400348</v>
      </c>
      <c r="P10" s="28">
        <f t="shared" si="1"/>
        <v>-1.5583979930696915E-2</v>
      </c>
    </row>
    <row r="11" spans="1:16" ht="14.45" customHeight="1" x14ac:dyDescent="0.25">
      <c r="A11" s="17">
        <v>1328699</v>
      </c>
      <c r="B11" s="3" t="s">
        <v>32</v>
      </c>
      <c r="C11" s="3" t="s">
        <v>33</v>
      </c>
      <c r="D11" s="3" t="s">
        <v>34</v>
      </c>
      <c r="E11" s="3" t="s">
        <v>33</v>
      </c>
      <c r="F11" s="4">
        <v>5149</v>
      </c>
      <c r="G11" s="34">
        <v>107556.97</v>
      </c>
      <c r="H11" s="5">
        <v>4.2032182987014801E-3</v>
      </c>
      <c r="I11" s="5">
        <v>3.0675177850692302E-3</v>
      </c>
      <c r="J11" s="35">
        <v>20.888904641678</v>
      </c>
      <c r="K11" s="10"/>
      <c r="L11" s="14">
        <v>3182</v>
      </c>
      <c r="M11" s="39">
        <v>79792.759999999995</v>
      </c>
      <c r="N11" s="31">
        <v>25.076291640477699</v>
      </c>
      <c r="O11" s="20">
        <f t="shared" si="0"/>
        <v>4.187386998799699</v>
      </c>
      <c r="P11" s="28">
        <f t="shared" si="1"/>
        <v>0.20045986472861449</v>
      </c>
    </row>
    <row r="12" spans="1:16" ht="14.45" customHeight="1" x14ac:dyDescent="0.25">
      <c r="A12" s="18">
        <v>8866642</v>
      </c>
      <c r="B12" s="6" t="s">
        <v>35</v>
      </c>
      <c r="C12" s="6" t="s">
        <v>36</v>
      </c>
      <c r="D12" s="6" t="s">
        <v>19</v>
      </c>
      <c r="E12" s="6" t="s">
        <v>36</v>
      </c>
      <c r="F12" s="7">
        <v>2311</v>
      </c>
      <c r="G12" s="33">
        <v>106768.2</v>
      </c>
      <c r="H12" s="8">
        <v>1.8865095141385E-3</v>
      </c>
      <c r="I12" s="8">
        <v>3.0450221159988898E-3</v>
      </c>
      <c r="J12" s="36">
        <v>46.2</v>
      </c>
      <c r="K12" s="11"/>
      <c r="L12" s="14">
        <v>4641</v>
      </c>
      <c r="M12" s="39">
        <v>214414.2</v>
      </c>
      <c r="N12" s="31">
        <v>46.2</v>
      </c>
      <c r="O12" s="20">
        <f t="shared" si="0"/>
        <v>0</v>
      </c>
      <c r="P12" s="28">
        <f t="shared" si="1"/>
        <v>0</v>
      </c>
    </row>
    <row r="13" spans="1:16" ht="14.45" customHeight="1" x14ac:dyDescent="0.25">
      <c r="A13" s="17">
        <v>1289475</v>
      </c>
      <c r="B13" s="3" t="s">
        <v>37</v>
      </c>
      <c r="C13" s="3" t="s">
        <v>38</v>
      </c>
      <c r="D13" s="3" t="s">
        <v>39</v>
      </c>
      <c r="E13" s="3" t="s">
        <v>40</v>
      </c>
      <c r="F13" s="4">
        <v>1540</v>
      </c>
      <c r="G13" s="34">
        <v>105621.07</v>
      </c>
      <c r="H13" s="5">
        <v>1.2571287978248699E-3</v>
      </c>
      <c r="I13" s="5">
        <v>3.0123060430490198E-3</v>
      </c>
      <c r="J13" s="35">
        <v>68.585110389610406</v>
      </c>
      <c r="K13" s="10"/>
      <c r="L13" s="14">
        <v>2857</v>
      </c>
      <c r="M13" s="39">
        <v>205308.21</v>
      </c>
      <c r="N13" s="31">
        <v>71.861466573328698</v>
      </c>
      <c r="O13" s="20">
        <f t="shared" si="0"/>
        <v>3.276356183718292</v>
      </c>
      <c r="P13" s="28">
        <f t="shared" si="1"/>
        <v>4.7770662832010397E-2</v>
      </c>
    </row>
    <row r="14" spans="1:16" ht="14.45" customHeight="1" x14ac:dyDescent="0.25">
      <c r="A14" s="18">
        <v>2721173</v>
      </c>
      <c r="B14" s="6" t="s">
        <v>41</v>
      </c>
      <c r="C14" s="6" t="s">
        <v>36</v>
      </c>
      <c r="D14" s="6" t="s">
        <v>42</v>
      </c>
      <c r="E14" s="6" t="s">
        <v>36</v>
      </c>
      <c r="F14" s="7">
        <v>1156</v>
      </c>
      <c r="G14" s="33">
        <v>104997.5</v>
      </c>
      <c r="H14" s="8">
        <v>9.4366291576984099E-4</v>
      </c>
      <c r="I14" s="8">
        <v>2.9945218672281899E-3</v>
      </c>
      <c r="J14" s="36">
        <v>90.828287197231802</v>
      </c>
      <c r="K14" s="11"/>
      <c r="L14" s="12">
        <v>361</v>
      </c>
      <c r="M14" s="38">
        <v>40604.69</v>
      </c>
      <c r="N14" s="30">
        <v>112.47836565097001</v>
      </c>
      <c r="O14" s="20">
        <f t="shared" si="0"/>
        <v>21.650078453738203</v>
      </c>
      <c r="P14" s="28">
        <f t="shared" si="1"/>
        <v>0.23836272951757301</v>
      </c>
    </row>
    <row r="15" spans="1:16" ht="14.45" customHeight="1" x14ac:dyDescent="0.25">
      <c r="A15" s="17">
        <v>4327656</v>
      </c>
      <c r="B15" s="3" t="s">
        <v>43</v>
      </c>
      <c r="C15" s="3" t="s">
        <v>44</v>
      </c>
      <c r="D15" s="3" t="s">
        <v>19</v>
      </c>
      <c r="E15" s="3" t="s">
        <v>44</v>
      </c>
      <c r="F15" s="4">
        <v>3329</v>
      </c>
      <c r="G15" s="34">
        <v>101842.48</v>
      </c>
      <c r="H15" s="5">
        <v>2.7175206285448101E-3</v>
      </c>
      <c r="I15" s="5">
        <v>2.90454090214291E-3</v>
      </c>
      <c r="J15" s="35">
        <v>30.592514268549099</v>
      </c>
      <c r="K15" s="10"/>
      <c r="L15" s="14">
        <v>2083</v>
      </c>
      <c r="M15" s="39">
        <v>66078.97</v>
      </c>
      <c r="N15" s="31">
        <v>31.722981277004301</v>
      </c>
      <c r="O15" s="20">
        <f t="shared" si="0"/>
        <v>1.1304670084552022</v>
      </c>
      <c r="P15" s="28">
        <f t="shared" si="1"/>
        <v>3.6952406021017653E-2</v>
      </c>
    </row>
    <row r="16" spans="1:16" ht="14.45" customHeight="1" x14ac:dyDescent="0.25">
      <c r="A16" s="18">
        <v>1410943</v>
      </c>
      <c r="B16" s="6" t="s">
        <v>45</v>
      </c>
      <c r="C16" s="6" t="s">
        <v>29</v>
      </c>
      <c r="D16" s="6" t="s">
        <v>19</v>
      </c>
      <c r="E16" s="6" t="s">
        <v>31</v>
      </c>
      <c r="F16" s="7">
        <v>2503</v>
      </c>
      <c r="G16" s="33">
        <v>101293.9</v>
      </c>
      <c r="H16" s="8">
        <v>2.0432424551660102E-3</v>
      </c>
      <c r="I16" s="8">
        <v>2.8888954362420601E-3</v>
      </c>
      <c r="J16" s="36">
        <v>40.468997203355997</v>
      </c>
      <c r="K16" s="11"/>
      <c r="L16" s="12">
        <v>2481</v>
      </c>
      <c r="M16" s="38">
        <v>101224.8</v>
      </c>
      <c r="N16" s="30">
        <v>40.799999999999997</v>
      </c>
      <c r="O16" s="20">
        <f t="shared" si="0"/>
        <v>0.33100279664400034</v>
      </c>
      <c r="P16" s="28">
        <f t="shared" si="1"/>
        <v>8.1791697229540213E-3</v>
      </c>
    </row>
    <row r="17" spans="1:16" ht="14.45" customHeight="1" x14ac:dyDescent="0.25">
      <c r="A17" s="17">
        <v>6567077</v>
      </c>
      <c r="B17" s="3" t="s">
        <v>46</v>
      </c>
      <c r="C17" s="3" t="s">
        <v>12</v>
      </c>
      <c r="D17" s="3" t="s">
        <v>47</v>
      </c>
      <c r="E17" s="3" t="s">
        <v>12</v>
      </c>
      <c r="F17" s="4">
        <v>500</v>
      </c>
      <c r="G17" s="34">
        <v>99310.58</v>
      </c>
      <c r="H17" s="5">
        <v>4.08158700592492E-4</v>
      </c>
      <c r="I17" s="5">
        <v>2.8323312789077298E-3</v>
      </c>
      <c r="J17" s="35">
        <v>198.62116</v>
      </c>
      <c r="K17" s="10"/>
      <c r="L17" s="14">
        <v>247</v>
      </c>
      <c r="M17" s="39">
        <v>50451.3</v>
      </c>
      <c r="N17" s="31">
        <v>204.256275303644</v>
      </c>
      <c r="O17" s="20">
        <f t="shared" si="0"/>
        <v>5.6351153036439996</v>
      </c>
      <c r="P17" s="28">
        <f t="shared" si="1"/>
        <v>2.8371173059526987E-2</v>
      </c>
    </row>
    <row r="18" spans="1:16" ht="14.45" customHeight="1" x14ac:dyDescent="0.25">
      <c r="A18" s="18">
        <v>716175</v>
      </c>
      <c r="B18" s="6" t="s">
        <v>48</v>
      </c>
      <c r="C18" s="6" t="s">
        <v>49</v>
      </c>
      <c r="D18" s="6" t="s">
        <v>34</v>
      </c>
      <c r="E18" s="6" t="s">
        <v>49</v>
      </c>
      <c r="F18" s="7">
        <v>2864</v>
      </c>
      <c r="G18" s="33">
        <v>96954.25</v>
      </c>
      <c r="H18" s="8">
        <v>2.3379330369937899E-3</v>
      </c>
      <c r="I18" s="8">
        <v>2.7651289006472399E-3</v>
      </c>
      <c r="J18" s="36">
        <v>33.852740921787699</v>
      </c>
      <c r="K18" s="11"/>
      <c r="L18" s="14">
        <v>1828</v>
      </c>
      <c r="M18" s="39">
        <v>73700.990000000005</v>
      </c>
      <c r="N18" s="31">
        <v>40.317828227571098</v>
      </c>
      <c r="O18" s="20">
        <f t="shared" si="0"/>
        <v>6.4650873057833991</v>
      </c>
      <c r="P18" s="28">
        <f t="shared" si="1"/>
        <v>0.1909767755798602</v>
      </c>
    </row>
    <row r="19" spans="1:16" ht="14.45" customHeight="1" x14ac:dyDescent="0.25">
      <c r="A19" s="17">
        <v>133389</v>
      </c>
      <c r="B19" s="3" t="s">
        <v>50</v>
      </c>
      <c r="C19" s="3" t="s">
        <v>51</v>
      </c>
      <c r="D19" s="3" t="s">
        <v>52</v>
      </c>
      <c r="E19" s="3" t="s">
        <v>53</v>
      </c>
      <c r="F19" s="4">
        <v>120</v>
      </c>
      <c r="G19" s="34">
        <v>94759.14</v>
      </c>
      <c r="H19" s="5">
        <v>9.7958088142197994E-5</v>
      </c>
      <c r="I19" s="5">
        <v>2.70252450629527E-3</v>
      </c>
      <c r="J19" s="35">
        <v>789.65949999999998</v>
      </c>
      <c r="K19" s="10"/>
      <c r="L19" s="12">
        <v>5</v>
      </c>
      <c r="M19" s="38">
        <v>4833.08</v>
      </c>
      <c r="N19" s="30">
        <v>966.61599999999999</v>
      </c>
      <c r="O19" s="20">
        <f t="shared" si="0"/>
        <v>176.95650000000001</v>
      </c>
      <c r="P19" s="28">
        <f t="shared" si="1"/>
        <v>0.22409215617617467</v>
      </c>
    </row>
    <row r="20" spans="1:16" ht="14.45" customHeight="1" x14ac:dyDescent="0.25">
      <c r="A20" s="18">
        <v>6933147</v>
      </c>
      <c r="B20" s="6" t="s">
        <v>54</v>
      </c>
      <c r="C20" s="6" t="s">
        <v>55</v>
      </c>
      <c r="D20" s="6" t="s">
        <v>56</v>
      </c>
      <c r="E20" s="6" t="s">
        <v>57</v>
      </c>
      <c r="F20" s="7">
        <v>953</v>
      </c>
      <c r="G20" s="33">
        <v>91035.28</v>
      </c>
      <c r="H20" s="8">
        <v>7.7795048332928904E-4</v>
      </c>
      <c r="I20" s="8">
        <v>2.5963202614275702E-3</v>
      </c>
      <c r="J20" s="36">
        <v>95.524952780692502</v>
      </c>
      <c r="K20" s="11"/>
      <c r="L20" s="12">
        <v>8</v>
      </c>
      <c r="M20" s="38">
        <v>764.08</v>
      </c>
      <c r="N20" s="30">
        <v>95.51</v>
      </c>
      <c r="O20" s="20">
        <f t="shared" si="0"/>
        <v>-1.4952780692496503E-2</v>
      </c>
      <c r="P20" s="28">
        <f t="shared" si="1"/>
        <v>-1.5653272006137812E-4</v>
      </c>
    </row>
    <row r="21" spans="1:16" s="16" customFormat="1" ht="14.45" customHeight="1" x14ac:dyDescent="0.2">
      <c r="A21" s="17">
        <v>5332382</v>
      </c>
      <c r="B21" s="3" t="s">
        <v>58</v>
      </c>
      <c r="C21" s="3" t="s">
        <v>59</v>
      </c>
      <c r="D21" s="3" t="s">
        <v>60</v>
      </c>
      <c r="E21" s="3" t="s">
        <v>59</v>
      </c>
      <c r="F21" s="4">
        <v>775.54</v>
      </c>
      <c r="G21" s="34">
        <v>84218.45</v>
      </c>
      <c r="H21" s="5">
        <v>6.3308679731500204E-4</v>
      </c>
      <c r="I21" s="5">
        <v>2.4019047134366399E-3</v>
      </c>
      <c r="J21" s="35">
        <v>108.59330273099999</v>
      </c>
      <c r="K21" s="10"/>
      <c r="L21" s="14">
        <v>570.25</v>
      </c>
      <c r="M21" s="39">
        <v>67514.87</v>
      </c>
      <c r="N21" s="31">
        <v>118.395212626041</v>
      </c>
      <c r="O21" s="20">
        <f t="shared" si="0"/>
        <v>9.8019098950410068</v>
      </c>
      <c r="P21" s="28">
        <f t="shared" si="1"/>
        <v>9.0262563606907112E-2</v>
      </c>
    </row>
    <row r="22" spans="1:16" ht="14.45" customHeight="1" x14ac:dyDescent="0.25">
      <c r="A22" s="18">
        <v>6726491</v>
      </c>
      <c r="B22" s="6" t="s">
        <v>61</v>
      </c>
      <c r="C22" s="6" t="s">
        <v>62</v>
      </c>
      <c r="D22" s="6" t="s">
        <v>63</v>
      </c>
      <c r="E22" s="6" t="s">
        <v>62</v>
      </c>
      <c r="F22" s="7">
        <v>1216</v>
      </c>
      <c r="G22" s="33">
        <v>84168.97</v>
      </c>
      <c r="H22" s="8">
        <v>9.9264195984094007E-4</v>
      </c>
      <c r="I22" s="8">
        <v>2.4004935470565798E-3</v>
      </c>
      <c r="J22" s="36">
        <v>69.217902960526303</v>
      </c>
      <c r="K22" s="11"/>
      <c r="L22" s="14">
        <v>247.2</v>
      </c>
      <c r="M22" s="39">
        <v>15001.38</v>
      </c>
      <c r="N22" s="31">
        <v>60.685194174757299</v>
      </c>
      <c r="O22" s="20">
        <f t="shared" si="0"/>
        <v>-8.5327087857690032</v>
      </c>
      <c r="P22" s="28">
        <f t="shared" si="1"/>
        <v>-0.12327314785359866</v>
      </c>
    </row>
    <row r="23" spans="1:16" ht="14.45" customHeight="1" x14ac:dyDescent="0.25">
      <c r="A23" s="17">
        <v>2913499</v>
      </c>
      <c r="B23" s="3" t="s">
        <v>64</v>
      </c>
      <c r="C23" s="3" t="s">
        <v>65</v>
      </c>
      <c r="D23" s="3" t="s">
        <v>66</v>
      </c>
      <c r="E23" s="3" t="s">
        <v>67</v>
      </c>
      <c r="F23" s="4">
        <v>1386</v>
      </c>
      <c r="G23" s="34">
        <v>83604.210000000006</v>
      </c>
      <c r="H23" s="5">
        <v>1.1314159180423899E-3</v>
      </c>
      <c r="I23" s="5">
        <v>2.38438662860866E-3</v>
      </c>
      <c r="J23" s="35">
        <v>60.320497835497797</v>
      </c>
      <c r="K23" s="10"/>
      <c r="L23" s="12">
        <v>57</v>
      </c>
      <c r="M23" s="38">
        <v>3550.47</v>
      </c>
      <c r="N23" s="30">
        <v>62.288947368421098</v>
      </c>
      <c r="O23" s="20">
        <f t="shared" si="0"/>
        <v>1.9684495329233016</v>
      </c>
      <c r="P23" s="28">
        <f t="shared" si="1"/>
        <v>3.2633177834366207E-2</v>
      </c>
    </row>
    <row r="24" spans="1:16" ht="14.45" customHeight="1" x14ac:dyDescent="0.25">
      <c r="A24" s="18">
        <v>822817</v>
      </c>
      <c r="B24" s="6" t="s">
        <v>68</v>
      </c>
      <c r="C24" s="6" t="s">
        <v>15</v>
      </c>
      <c r="D24" s="6" t="s">
        <v>69</v>
      </c>
      <c r="E24" s="6" t="s">
        <v>15</v>
      </c>
      <c r="F24" s="7">
        <v>2431</v>
      </c>
      <c r="G24" s="33">
        <v>78243.649999999994</v>
      </c>
      <c r="H24" s="8">
        <v>1.9844676022806999E-3</v>
      </c>
      <c r="I24" s="8">
        <v>2.2315038062501401E-3</v>
      </c>
      <c r="J24" s="36">
        <v>32.185787741670097</v>
      </c>
      <c r="K24" s="11"/>
      <c r="L24" s="14">
        <v>436</v>
      </c>
      <c r="M24" s="39">
        <v>15683.9</v>
      </c>
      <c r="N24" s="31">
        <v>35.972247706422003</v>
      </c>
      <c r="O24" s="20">
        <f t="shared" si="0"/>
        <v>3.7864599647519057</v>
      </c>
      <c r="P24" s="28">
        <f t="shared" si="1"/>
        <v>0.11764384936428557</v>
      </c>
    </row>
    <row r="25" spans="1:16" ht="14.45" customHeight="1" x14ac:dyDescent="0.25">
      <c r="A25" s="17">
        <v>7562200</v>
      </c>
      <c r="B25" s="3" t="s">
        <v>70</v>
      </c>
      <c r="C25" s="3" t="s">
        <v>71</v>
      </c>
      <c r="D25" s="3" t="s">
        <v>72</v>
      </c>
      <c r="E25" s="3" t="s">
        <v>73</v>
      </c>
      <c r="F25" s="4">
        <v>778</v>
      </c>
      <c r="G25" s="34">
        <v>75349.3</v>
      </c>
      <c r="H25" s="5">
        <v>6.3509493812191696E-4</v>
      </c>
      <c r="I25" s="5">
        <v>2.1489571326016102E-3</v>
      </c>
      <c r="J25" s="35">
        <v>96.85</v>
      </c>
      <c r="K25" s="10"/>
      <c r="L25" s="14">
        <v>939</v>
      </c>
      <c r="M25" s="39">
        <v>95537.13</v>
      </c>
      <c r="N25" s="31">
        <v>101.743482428115</v>
      </c>
      <c r="O25" s="20">
        <f t="shared" si="0"/>
        <v>4.8934824281150071</v>
      </c>
      <c r="P25" s="28">
        <f t="shared" si="1"/>
        <v>5.0526406072431675E-2</v>
      </c>
    </row>
    <row r="26" spans="1:16" ht="14.45" customHeight="1" x14ac:dyDescent="0.25">
      <c r="A26" s="18">
        <v>9753971</v>
      </c>
      <c r="B26" s="6" t="s">
        <v>74</v>
      </c>
      <c r="C26" s="6" t="s">
        <v>75</v>
      </c>
      <c r="D26" s="6" t="s">
        <v>76</v>
      </c>
      <c r="E26" s="6" t="s">
        <v>77</v>
      </c>
      <c r="F26" s="7">
        <v>2986</v>
      </c>
      <c r="G26" s="33">
        <v>75307.759999999995</v>
      </c>
      <c r="H26" s="8">
        <v>2.4375237599383601E-3</v>
      </c>
      <c r="I26" s="8">
        <v>2.1477724145048502E-3</v>
      </c>
      <c r="J26" s="36">
        <v>25.220281312792999</v>
      </c>
      <c r="K26" s="11"/>
      <c r="L26" s="14">
        <v>1565</v>
      </c>
      <c r="M26" s="39">
        <v>42481.02</v>
      </c>
      <c r="N26" s="31">
        <v>27.144421725239599</v>
      </c>
      <c r="O26" s="20">
        <f t="shared" si="0"/>
        <v>1.9241404124466008</v>
      </c>
      <c r="P26" s="28">
        <f t="shared" si="1"/>
        <v>7.6293376294362739E-2</v>
      </c>
    </row>
    <row r="27" spans="1:16" ht="14.45" customHeight="1" x14ac:dyDescent="0.25">
      <c r="A27" s="17">
        <v>2883130</v>
      </c>
      <c r="B27" s="3" t="s">
        <v>78</v>
      </c>
      <c r="C27" s="3" t="s">
        <v>44</v>
      </c>
      <c r="D27" s="3" t="s">
        <v>79</v>
      </c>
      <c r="E27" s="3" t="s">
        <v>44</v>
      </c>
      <c r="F27" s="4">
        <v>2557</v>
      </c>
      <c r="G27" s="34">
        <v>73394.39</v>
      </c>
      <c r="H27" s="5">
        <v>2.0873235948299998E-3</v>
      </c>
      <c r="I27" s="5">
        <v>2.0932032266184801E-3</v>
      </c>
      <c r="J27" s="35">
        <v>28.7033202972233</v>
      </c>
      <c r="K27" s="10"/>
      <c r="L27" s="12">
        <v>1187</v>
      </c>
      <c r="M27" s="38">
        <v>36756.239999999998</v>
      </c>
      <c r="N27" s="30">
        <v>30.9656613310868</v>
      </c>
      <c r="O27" s="20">
        <f t="shared" si="0"/>
        <v>2.2623410338634997</v>
      </c>
      <c r="P27" s="28">
        <f t="shared" si="1"/>
        <v>7.8818095273889055E-2</v>
      </c>
    </row>
    <row r="28" spans="1:16" ht="14.45" customHeight="1" x14ac:dyDescent="0.25">
      <c r="A28" s="17">
        <v>3737996</v>
      </c>
      <c r="B28" s="3" t="s">
        <v>80</v>
      </c>
      <c r="C28" s="3" t="s">
        <v>81</v>
      </c>
      <c r="D28" s="3" t="s">
        <v>82</v>
      </c>
      <c r="E28" s="3" t="s">
        <v>20</v>
      </c>
      <c r="F28" s="4">
        <v>2225</v>
      </c>
      <c r="G28" s="34">
        <v>69998.5</v>
      </c>
      <c r="H28" s="5">
        <v>1.8163062176365899E-3</v>
      </c>
      <c r="I28" s="5">
        <v>1.9963526648079499E-3</v>
      </c>
      <c r="J28" s="35">
        <v>31.46</v>
      </c>
      <c r="K28" s="10"/>
      <c r="L28" s="14">
        <v>2911</v>
      </c>
      <c r="M28" s="39">
        <v>91580.06</v>
      </c>
      <c r="N28" s="31">
        <v>31.46</v>
      </c>
      <c r="O28" s="20">
        <f t="shared" si="0"/>
        <v>0</v>
      </c>
      <c r="P28" s="28">
        <f t="shared" si="1"/>
        <v>0</v>
      </c>
    </row>
    <row r="29" spans="1:16" ht="14.45" customHeight="1" x14ac:dyDescent="0.25">
      <c r="A29" s="18" t="s">
        <v>83</v>
      </c>
      <c r="B29" s="6" t="s">
        <v>84</v>
      </c>
      <c r="C29" s="6" t="s">
        <v>85</v>
      </c>
      <c r="D29" s="6" t="s">
        <v>86</v>
      </c>
      <c r="E29" s="6" t="s">
        <v>85</v>
      </c>
      <c r="F29" s="7">
        <v>13496</v>
      </c>
      <c r="G29" s="33">
        <v>50264.5</v>
      </c>
      <c r="H29" s="8">
        <v>1.10170196463925E-2</v>
      </c>
      <c r="I29" s="8">
        <v>1.43354026900918E-3</v>
      </c>
      <c r="J29" s="36">
        <v>3.7243998221695298</v>
      </c>
      <c r="K29" s="11"/>
      <c r="L29" s="15">
        <v>73172</v>
      </c>
      <c r="M29" s="40">
        <v>279901.23</v>
      </c>
      <c r="N29" s="32">
        <v>3.8252505056579</v>
      </c>
      <c r="O29" s="20">
        <f t="shared" si="0"/>
        <v>0.10085068348837023</v>
      </c>
      <c r="P29" s="28">
        <f t="shared" si="1"/>
        <v>2.7078371899830801E-2</v>
      </c>
    </row>
    <row r="30" spans="1:16" s="16" customFormat="1" ht="18.75" customHeight="1" x14ac:dyDescent="0.25">
      <c r="A30" s="43" t="s">
        <v>91</v>
      </c>
      <c r="B30" s="44"/>
      <c r="C30" s="44"/>
      <c r="D30" s="44"/>
      <c r="E30" s="44"/>
      <c r="F30" s="45">
        <f>SUM(F4:F29)</f>
        <v>76942.540000000008</v>
      </c>
      <c r="G30" s="46">
        <f>SUM(G4:G29)</f>
        <v>2700660.94</v>
      </c>
      <c r="H30" s="47">
        <v>0.99999999999996203</v>
      </c>
      <c r="I30" s="47">
        <v>1.00000000000001</v>
      </c>
      <c r="J30" s="48">
        <f>SUM(J4:J29)/25</f>
        <v>85.585000890520476</v>
      </c>
      <c r="K30" s="49"/>
      <c r="L30" s="59">
        <f>SUM(L4:L29)</f>
        <v>117411.45</v>
      </c>
      <c r="M30" s="50">
        <f>SUM(M4:M29)</f>
        <v>2218874.25</v>
      </c>
      <c r="N30" s="51">
        <f>SUM(N4:N29)/25</f>
        <v>95.35909315538612</v>
      </c>
      <c r="O30" s="52">
        <f>SUM(N30-J30)</f>
        <v>9.7740922648656436</v>
      </c>
      <c r="P30" s="53">
        <f>SUM(O30/J30)</f>
        <v>0.1142033319292544</v>
      </c>
    </row>
    <row r="31" spans="1:16" ht="18" customHeight="1" x14ac:dyDescent="0.25">
      <c r="A31" s="2" t="s">
        <v>0</v>
      </c>
      <c r="P31" s="54"/>
    </row>
    <row r="32" spans="1:16" s="19" customFormat="1" ht="18" customHeight="1" x14ac:dyDescent="0.25">
      <c r="A32" s="57" t="s">
        <v>97</v>
      </c>
      <c r="B32" s="58"/>
      <c r="C32" s="58"/>
      <c r="P32" s="54"/>
    </row>
    <row r="33" spans="1:16" s="19" customFormat="1" ht="14.45" customHeight="1" x14ac:dyDescent="0.25">
      <c r="A33" s="6" t="s">
        <v>87</v>
      </c>
      <c r="B33" s="6" t="s">
        <v>88</v>
      </c>
      <c r="C33" s="6" t="s">
        <v>89</v>
      </c>
      <c r="D33" s="6" t="s">
        <v>90</v>
      </c>
      <c r="E33" s="6" t="s">
        <v>89</v>
      </c>
      <c r="F33" s="4">
        <v>1019.75</v>
      </c>
      <c r="G33" s="34">
        <v>35990.449999999997</v>
      </c>
      <c r="H33" s="9">
        <v>107.336299354839</v>
      </c>
      <c r="I33" s="8"/>
      <c r="J33" s="35">
        <v>35.293405246383898</v>
      </c>
      <c r="K33" s="11"/>
      <c r="L33" s="7">
        <v>968.75</v>
      </c>
      <c r="M33" s="37">
        <v>103982.04</v>
      </c>
      <c r="N33" s="29">
        <v>107.336299354839</v>
      </c>
      <c r="O33" s="20">
        <f>SUM(N33-J33)</f>
        <v>72.042894108455101</v>
      </c>
      <c r="P33" s="28">
        <f>SUM(O33/J33)</f>
        <v>2.0412565351946732</v>
      </c>
    </row>
  </sheetData>
  <autoFilter ref="A3:P3">
    <sortState ref="A4:R30">
      <sortCondition descending="1" ref="G3"/>
    </sortState>
  </autoFilter>
  <mergeCells count="2">
    <mergeCell ref="A1:P1"/>
    <mergeCell ref="A32:C32"/>
  </mergeCells>
  <pageMargins left="0.7" right="0.7" top="0.75" bottom="0.75" header="0.3" footer="0.3"/>
  <pageSetup orientation="portrait" horizontalDpi="200" verticalDpi="200" r:id="rId1"/>
  <ignoredErrors>
    <ignoredError sqref="A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2021-06-14T13:13:26Z</dcterms:created>
  <dcterms:modified xsi:type="dcterms:W3CDTF">2021-06-24T21:11:23Z</dcterms:modified>
</cp:coreProperties>
</file>