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drawings/drawing2.xml" ContentType="application/vnd.openxmlformats-officedocument.drawing+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drawings/drawing3.xml" ContentType="application/vnd.openxmlformats-officedocument.drawing+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drawings/drawing4.xml" ContentType="application/vnd.openxmlformats-officedocument.drawing+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drawings/drawing5.xml" ContentType="application/vnd.openxmlformats-officedocument.drawing+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drawings/drawing6.xml" ContentType="application/vnd.openxmlformats-officedocument.drawing+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drawings/drawing7.xml" ContentType="application/vnd.openxmlformats-officedocument.drawing+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drawings/drawing8.xml" ContentType="application/vnd.openxmlformats-officedocument.drawing+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drawings/drawing9.xml" ContentType="application/vnd.openxmlformats-officedocument.drawing+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drawings/drawing10.xml" ContentType="application/vnd.openxmlformats-officedocument.drawing+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patricia.f.owens\Desktop\June 2017\"/>
    </mc:Choice>
  </mc:AlternateContent>
  <bookViews>
    <workbookView xWindow="120" yWindow="690" windowWidth="17130" windowHeight="6620" firstSheet="9" activeTab="14"/>
  </bookViews>
  <sheets>
    <sheet name="Introduction" sheetId="1" r:id="rId1"/>
    <sheet name="Position Descriptions" sheetId="2" r:id="rId2"/>
    <sheet name="1.1 Staffing" sheetId="4" r:id="rId3"/>
    <sheet name="1.2 Staff Qualifications" sheetId="5" r:id="rId4"/>
    <sheet name="1.3 Staff Training" sheetId="6" r:id="rId5"/>
    <sheet name="2.1 Facility Quality" sheetId="7" r:id="rId6"/>
    <sheet name="2.2 Maintenance" sheetId="8" r:id="rId7"/>
    <sheet name="2.3 Hours of Operation" sheetId="9" r:id="rId8"/>
    <sheet name="3.0 Single Sailor Programming" sheetId="10" r:id="rId9"/>
    <sheet name="4.1 Equipment Type" sheetId="15" r:id="rId10"/>
    <sheet name="4.2 Equipment Replacement" sheetId="16" r:id="rId11"/>
    <sheet name="5.1 Administration" sheetId="17" r:id="rId12"/>
    <sheet name="Customer Satisfaction" sheetId="18" r:id="rId13"/>
    <sheet name="Customer Survey" sheetId="19" r:id="rId14"/>
    <sheet name="Scoring Matrix" sheetId="20" r:id="rId15"/>
  </sheets>
  <definedNames>
    <definedName name="_xlnm.Print_Area" localSheetId="2">'1.1 Staffing'!$A$1:$D$123</definedName>
    <definedName name="_xlnm.Print_Area" localSheetId="3">'1.2 Staff Qualifications'!$A$1:$D$20</definedName>
    <definedName name="_xlnm.Print_Area" localSheetId="4">'1.3 Staff Training'!$A$1:$D$46</definedName>
    <definedName name="_xlnm.Print_Area" localSheetId="5">'2.1 Facility Quality'!$A$1:$E$77</definedName>
    <definedName name="_xlnm.Print_Area" localSheetId="6">'2.2 Maintenance'!$A$1:$D$27</definedName>
    <definedName name="_xlnm.Print_Area" localSheetId="7">'2.3 Hours of Operation'!$A$1:$D$34</definedName>
    <definedName name="_xlnm.Print_Area" localSheetId="8">'3.0 Single Sailor Programming'!$A$1:$D$208</definedName>
    <definedName name="_xlnm.Print_Area" localSheetId="9">'4.1 Equipment Type'!$A$1:$D$80</definedName>
    <definedName name="_xlnm.Print_Area" localSheetId="10">'4.2 Equipment Replacement'!$A$1:$D$29</definedName>
    <definedName name="_xlnm.Print_Area" localSheetId="11">'5.1 Administration'!$A$1:$D$55</definedName>
    <definedName name="_xlnm.Print_Area" localSheetId="12">'Customer Satisfaction'!$A$1:$C$10</definedName>
    <definedName name="_xlnm.Print_Area" localSheetId="13">'Customer Survey'!$A$1:$A$12</definedName>
    <definedName name="_xlnm.Print_Area" localSheetId="0">Introduction!$A$1:$A$27</definedName>
    <definedName name="_xlnm.Print_Area" localSheetId="1">'Position Descriptions'!$A$1:$A$7</definedName>
    <definedName name="_xlnm.Print_Area" localSheetId="14">'Scoring Matrix'!$A$1:$BC$24</definedName>
  </definedNames>
  <calcPr calcId="162913"/>
</workbook>
</file>

<file path=xl/calcChain.xml><?xml version="1.0" encoding="utf-8"?>
<calcChain xmlns="http://schemas.openxmlformats.org/spreadsheetml/2006/main">
  <c r="E102" i="10" l="1"/>
  <c r="E103" i="10"/>
  <c r="E104" i="10"/>
  <c r="E105" i="10"/>
  <c r="E106" i="10"/>
  <c r="E107" i="10"/>
  <c r="E108" i="10"/>
  <c r="E109" i="10"/>
  <c r="E110" i="10"/>
  <c r="E111" i="10"/>
  <c r="E112" i="10"/>
  <c r="E113" i="10"/>
  <c r="E114" i="10"/>
  <c r="E115" i="10"/>
  <c r="E116" i="10"/>
  <c r="E117" i="10"/>
  <c r="E118" i="10"/>
  <c r="E119" i="10"/>
  <c r="E120" i="10"/>
  <c r="E121" i="10"/>
  <c r="E122" i="10"/>
  <c r="E123" i="10"/>
  <c r="E124" i="10"/>
  <c r="E125" i="10"/>
  <c r="E126" i="10"/>
  <c r="E78" i="10"/>
  <c r="E79" i="10"/>
  <c r="E80" i="10"/>
  <c r="E81" i="10"/>
  <c r="E82" i="10"/>
  <c r="E83" i="10"/>
  <c r="E73" i="10"/>
  <c r="E27" i="10"/>
  <c r="E28" i="10"/>
  <c r="E29" i="10"/>
  <c r="E30" i="10"/>
  <c r="E31" i="10"/>
  <c r="E32" i="10"/>
  <c r="E33" i="10"/>
  <c r="E34" i="10"/>
  <c r="E35" i="10"/>
  <c r="E36" i="10"/>
  <c r="E37" i="10"/>
  <c r="E22" i="10"/>
  <c r="E17" i="10"/>
  <c r="E12" i="10"/>
  <c r="G30" i="6" l="1"/>
  <c r="E30" i="6"/>
  <c r="E31" i="6"/>
  <c r="G31" i="6"/>
  <c r="I39" i="17" l="1"/>
  <c r="G39" i="17" s="1"/>
  <c r="H40" i="17"/>
  <c r="H41" i="17"/>
  <c r="H42" i="17"/>
  <c r="E16" i="17"/>
  <c r="E15" i="17"/>
  <c r="K66" i="15"/>
  <c r="J66" i="15" s="1"/>
  <c r="K67" i="15"/>
  <c r="H65" i="15"/>
  <c r="H61" i="15"/>
  <c r="I62" i="15" s="1"/>
  <c r="H62" i="15"/>
  <c r="H63" i="15"/>
  <c r="H64" i="15"/>
  <c r="H66" i="15"/>
  <c r="H11" i="15"/>
  <c r="E11" i="15"/>
  <c r="H10" i="15"/>
  <c r="E10" i="15"/>
  <c r="E193" i="10"/>
  <c r="I194" i="10"/>
  <c r="J193" i="10" s="1"/>
  <c r="H194" i="10"/>
  <c r="I193" i="10"/>
  <c r="H193" i="10"/>
  <c r="H192" i="10"/>
  <c r="H195" i="10"/>
  <c r="I192" i="10"/>
  <c r="J191" i="10" s="1"/>
  <c r="I191" i="10"/>
  <c r="E192" i="10"/>
  <c r="E194" i="10"/>
  <c r="E195" i="10"/>
  <c r="D135" i="10"/>
  <c r="E133" i="10"/>
  <c r="J10" i="8"/>
  <c r="F6" i="8"/>
  <c r="F18" i="8" s="1"/>
  <c r="E9" i="8"/>
  <c r="E10" i="8"/>
  <c r="E8" i="10"/>
  <c r="E9" i="10"/>
  <c r="E10" i="10"/>
  <c r="E11" i="10"/>
  <c r="E13" i="10"/>
  <c r="E14" i="10"/>
  <c r="E15" i="10"/>
  <c r="E16" i="10"/>
  <c r="E18" i="10"/>
  <c r="E19" i="10"/>
  <c r="E20" i="10"/>
  <c r="E21" i="10"/>
  <c r="E23" i="10"/>
  <c r="E24" i="10"/>
  <c r="E25" i="10"/>
  <c r="E26" i="10"/>
  <c r="E40" i="10"/>
  <c r="E41" i="10"/>
  <c r="E42" i="10"/>
  <c r="E43" i="10"/>
  <c r="E44" i="10"/>
  <c r="E47" i="10"/>
  <c r="E48" i="10"/>
  <c r="E52" i="10"/>
  <c r="E54" i="10"/>
  <c r="E55" i="10"/>
  <c r="E57" i="10"/>
  <c r="E58" i="10"/>
  <c r="E60" i="10"/>
  <c r="E64" i="10"/>
  <c r="E65" i="10"/>
  <c r="E66" i="10"/>
  <c r="E67" i="10"/>
  <c r="E69" i="10"/>
  <c r="E70" i="10"/>
  <c r="E71" i="10"/>
  <c r="E72" i="10"/>
  <c r="E74" i="10"/>
  <c r="E75" i="10"/>
  <c r="E76" i="10"/>
  <c r="E77" i="10"/>
  <c r="E84" i="10"/>
  <c r="E85" i="10"/>
  <c r="E86" i="10"/>
  <c r="E87" i="10"/>
  <c r="E88" i="10"/>
  <c r="E89" i="10"/>
  <c r="E90" i="10"/>
  <c r="D91" i="10"/>
  <c r="E129" i="10"/>
  <c r="E134" i="10"/>
  <c r="E98" i="10"/>
  <c r="E99" i="10"/>
  <c r="E100" i="10"/>
  <c r="E101" i="10"/>
  <c r="E128" i="10"/>
  <c r="E130" i="10"/>
  <c r="E131" i="10"/>
  <c r="E132" i="10"/>
  <c r="E142" i="10"/>
  <c r="E143" i="10"/>
  <c r="E144" i="10"/>
  <c r="E147" i="10" s="1"/>
  <c r="C149" i="10" s="1"/>
  <c r="AI5" i="20" s="1"/>
  <c r="AI19" i="20" s="1"/>
  <c r="AI21" i="20" s="1"/>
  <c r="E145" i="10"/>
  <c r="E146" i="10"/>
  <c r="D147" i="10"/>
  <c r="E154" i="10"/>
  <c r="E155" i="10"/>
  <c r="E166" i="10" s="1"/>
  <c r="C168" i="10" s="1"/>
  <c r="AJ5" i="20" s="1"/>
  <c r="AJ19" i="20" s="1"/>
  <c r="AJ21" i="20" s="1"/>
  <c r="E156" i="10"/>
  <c r="E157" i="10"/>
  <c r="E158" i="10"/>
  <c r="E159" i="10"/>
  <c r="E160" i="10"/>
  <c r="E161" i="10"/>
  <c r="E162" i="10"/>
  <c r="E163" i="10"/>
  <c r="E164" i="10"/>
  <c r="E165" i="10"/>
  <c r="D166" i="10"/>
  <c r="E173" i="10"/>
  <c r="E176" i="10" s="1"/>
  <c r="C178" i="10" s="1"/>
  <c r="AK5" i="20" s="1"/>
  <c r="AK19" i="20" s="1"/>
  <c r="AK21" i="20" s="1"/>
  <c r="E174" i="10"/>
  <c r="E175" i="10"/>
  <c r="D176" i="10"/>
  <c r="E183" i="10"/>
  <c r="E184" i="10"/>
  <c r="E196" i="10" s="1"/>
  <c r="C198" i="10" s="1"/>
  <c r="AL5" i="20" s="1"/>
  <c r="AL19" i="20" s="1"/>
  <c r="AL21" i="20" s="1"/>
  <c r="E185" i="10"/>
  <c r="E186" i="10"/>
  <c r="E187" i="10"/>
  <c r="E188" i="10"/>
  <c r="E189" i="10"/>
  <c r="E191" i="10"/>
  <c r="D196" i="10"/>
  <c r="I154" i="10"/>
  <c r="G154" i="10"/>
  <c r="E8" i="4"/>
  <c r="E22" i="4" s="1"/>
  <c r="E9" i="4"/>
  <c r="E10" i="4"/>
  <c r="E11" i="4"/>
  <c r="E12" i="4"/>
  <c r="E13" i="4"/>
  <c r="E15" i="4"/>
  <c r="E14" i="4"/>
  <c r="E16" i="4"/>
  <c r="E17" i="4"/>
  <c r="E18" i="4"/>
  <c r="E19" i="4"/>
  <c r="E20" i="4"/>
  <c r="E21" i="4"/>
  <c r="E6" i="5"/>
  <c r="E8" i="5"/>
  <c r="E10" i="5"/>
  <c r="E12" i="5"/>
  <c r="E17" i="5" s="1"/>
  <c r="E13" i="5"/>
  <c r="E14" i="5"/>
  <c r="E15" i="5"/>
  <c r="E7" i="6"/>
  <c r="E8" i="6"/>
  <c r="E9" i="6"/>
  <c r="E10" i="6"/>
  <c r="E11" i="6"/>
  <c r="E12" i="6"/>
  <c r="E13" i="6"/>
  <c r="E14" i="6"/>
  <c r="E17" i="6"/>
  <c r="E18" i="6"/>
  <c r="E19" i="6"/>
  <c r="E20" i="6"/>
  <c r="E21" i="6"/>
  <c r="E22" i="6"/>
  <c r="E23" i="6"/>
  <c r="E27" i="6"/>
  <c r="E34" i="6"/>
  <c r="E36" i="6"/>
  <c r="E41" i="6"/>
  <c r="F10" i="7"/>
  <c r="F36" i="7"/>
  <c r="F38" i="7"/>
  <c r="F39" i="7"/>
  <c r="F40" i="7"/>
  <c r="F41" i="7"/>
  <c r="F42" i="7"/>
  <c r="F43" i="7"/>
  <c r="F44" i="7"/>
  <c r="F45" i="7"/>
  <c r="F46" i="7"/>
  <c r="F49" i="7"/>
  <c r="F51" i="7"/>
  <c r="F50" i="7"/>
  <c r="F52" i="7"/>
  <c r="F53" i="7"/>
  <c r="F55" i="7"/>
  <c r="F56" i="7"/>
  <c r="F57" i="7"/>
  <c r="F58" i="7"/>
  <c r="F59" i="7"/>
  <c r="F61" i="7"/>
  <c r="F69" i="7"/>
  <c r="F37" i="7"/>
  <c r="E18" i="9"/>
  <c r="E20" i="9"/>
  <c r="E19" i="9"/>
  <c r="E21" i="9"/>
  <c r="F21" i="9" s="1"/>
  <c r="E22" i="9"/>
  <c r="F18" i="9"/>
  <c r="F20" i="9"/>
  <c r="F19" i="9"/>
  <c r="F22" i="9"/>
  <c r="E12" i="8"/>
  <c r="E11" i="8"/>
  <c r="E13" i="8"/>
  <c r="E8" i="8"/>
  <c r="E14" i="8"/>
  <c r="E15" i="8"/>
  <c r="D18" i="8"/>
  <c r="E6" i="16"/>
  <c r="E7" i="16"/>
  <c r="E9" i="16"/>
  <c r="E12" i="16"/>
  <c r="E13" i="16"/>
  <c r="E9" i="15"/>
  <c r="E12" i="15"/>
  <c r="E14" i="15"/>
  <c r="E16" i="15"/>
  <c r="E17" i="15"/>
  <c r="E18" i="15"/>
  <c r="E20" i="15"/>
  <c r="E21" i="15"/>
  <c r="E22" i="15"/>
  <c r="E23" i="15"/>
  <c r="E24" i="15"/>
  <c r="E25" i="15"/>
  <c r="E27" i="15"/>
  <c r="E28" i="15"/>
  <c r="E29" i="15"/>
  <c r="E30" i="15"/>
  <c r="E31" i="15"/>
  <c r="E32" i="15"/>
  <c r="E33" i="15"/>
  <c r="E35" i="15"/>
  <c r="E36" i="15"/>
  <c r="E37" i="15"/>
  <c r="E38" i="15"/>
  <c r="E39" i="15"/>
  <c r="E41" i="15"/>
  <c r="E45" i="15"/>
  <c r="E46" i="15"/>
  <c r="E47" i="15"/>
  <c r="E48" i="15"/>
  <c r="E49" i="15"/>
  <c r="E50" i="15"/>
  <c r="E51" i="15"/>
  <c r="E52" i="15"/>
  <c r="E53" i="15"/>
  <c r="E54" i="15"/>
  <c r="E55" i="15"/>
  <c r="E57" i="15"/>
  <c r="E58" i="15"/>
  <c r="E59" i="15"/>
  <c r="E62" i="15"/>
  <c r="E64" i="15"/>
  <c r="E66" i="15"/>
  <c r="E8" i="15"/>
  <c r="E44" i="15"/>
  <c r="E61" i="15"/>
  <c r="E63" i="15"/>
  <c r="E65" i="15"/>
  <c r="E67" i="15"/>
  <c r="D68" i="15"/>
  <c r="E6" i="17"/>
  <c r="E7" i="17"/>
  <c r="E8" i="17"/>
  <c r="E9" i="17"/>
  <c r="E10" i="17"/>
  <c r="E11" i="17"/>
  <c r="E12" i="17"/>
  <c r="E13" i="17"/>
  <c r="E14" i="17"/>
  <c r="E17" i="17"/>
  <c r="E18" i="17"/>
  <c r="E19" i="17"/>
  <c r="E20" i="17"/>
  <c r="E21" i="17"/>
  <c r="E22" i="17"/>
  <c r="E23" i="17"/>
  <c r="E24" i="17"/>
  <c r="E25" i="17"/>
  <c r="E26" i="17"/>
  <c r="E27" i="17"/>
  <c r="E28" i="17"/>
  <c r="E29" i="17"/>
  <c r="E30" i="17"/>
  <c r="E31" i="17"/>
  <c r="E32" i="17"/>
  <c r="E33" i="17"/>
  <c r="E34" i="17"/>
  <c r="E35" i="17"/>
  <c r="E36" i="17"/>
  <c r="E37" i="17"/>
  <c r="E38" i="17"/>
  <c r="E39" i="17"/>
  <c r="E40" i="17"/>
  <c r="E41" i="17"/>
  <c r="E42" i="17"/>
  <c r="D43" i="17"/>
  <c r="H6" i="8"/>
  <c r="G6" i="8" s="1"/>
  <c r="J7" i="8"/>
  <c r="K6" i="8" s="1"/>
  <c r="J12" i="8"/>
  <c r="J11" i="8"/>
  <c r="J13" i="8"/>
  <c r="J8" i="8"/>
  <c r="J14" i="8"/>
  <c r="J15" i="8"/>
  <c r="F12" i="7"/>
  <c r="F73" i="7" s="1"/>
  <c r="D75" i="7" s="1"/>
  <c r="Y5" i="20" s="1"/>
  <c r="Y19" i="20" s="1"/>
  <c r="Y21" i="20" s="1"/>
  <c r="F16" i="7"/>
  <c r="F17" i="7"/>
  <c r="F18" i="7"/>
  <c r="F19" i="7"/>
  <c r="F20" i="7"/>
  <c r="F21" i="7"/>
  <c r="F22" i="7"/>
  <c r="F23" i="7"/>
  <c r="F24" i="7"/>
  <c r="F25" i="7"/>
  <c r="F26" i="7"/>
  <c r="F27" i="7"/>
  <c r="F28" i="7"/>
  <c r="F29" i="7"/>
  <c r="F30" i="7"/>
  <c r="F31" i="7"/>
  <c r="F32" i="7"/>
  <c r="E73" i="7"/>
  <c r="F71" i="7"/>
  <c r="F72" i="7"/>
  <c r="F70" i="7"/>
  <c r="F63" i="7"/>
  <c r="F64" i="7"/>
  <c r="F65" i="7"/>
  <c r="F66" i="7"/>
  <c r="F67" i="7"/>
  <c r="F62" i="7"/>
  <c r="I61" i="7"/>
  <c r="G61" i="7" s="1"/>
  <c r="H65" i="7"/>
  <c r="H66" i="7"/>
  <c r="H67" i="7"/>
  <c r="H64" i="7"/>
  <c r="H63" i="7"/>
  <c r="I62" i="7" s="1"/>
  <c r="H62" i="7"/>
  <c r="H70" i="7"/>
  <c r="I70" i="7" s="1"/>
  <c r="G70" i="7" s="1"/>
  <c r="I69" i="7"/>
  <c r="G69" i="7"/>
  <c r="H72" i="7"/>
  <c r="H71" i="7"/>
  <c r="H37" i="7"/>
  <c r="H36" i="7"/>
  <c r="I36" i="7" s="1"/>
  <c r="G36" i="7" s="1"/>
  <c r="F13" i="7"/>
  <c r="F14" i="7"/>
  <c r="F15" i="7"/>
  <c r="I61" i="15"/>
  <c r="G60" i="15" s="1"/>
  <c r="H67" i="15"/>
  <c r="H189" i="10"/>
  <c r="H184" i="10"/>
  <c r="I184" i="10" s="1"/>
  <c r="H185" i="10"/>
  <c r="H186" i="10"/>
  <c r="H187" i="10"/>
  <c r="H188" i="10"/>
  <c r="H191" i="10"/>
  <c r="I183" i="10"/>
  <c r="H53" i="15"/>
  <c r="H54" i="15"/>
  <c r="H55" i="15"/>
  <c r="H52" i="15"/>
  <c r="H51" i="15"/>
  <c r="H50" i="15"/>
  <c r="H49" i="15"/>
  <c r="H48" i="15"/>
  <c r="H47" i="15"/>
  <c r="H46" i="15"/>
  <c r="H45" i="15"/>
  <c r="I44" i="15"/>
  <c r="G44" i="15" s="1"/>
  <c r="K65" i="15"/>
  <c r="J65" i="15" s="1"/>
  <c r="K64" i="15"/>
  <c r="K62" i="15"/>
  <c r="J63" i="15" s="1"/>
  <c r="K63" i="15"/>
  <c r="H165" i="10"/>
  <c r="H164" i="10"/>
  <c r="H163" i="10"/>
  <c r="H162" i="10"/>
  <c r="H161" i="10"/>
  <c r="H160" i="10"/>
  <c r="H159" i="10"/>
  <c r="H158" i="10"/>
  <c r="H157" i="10"/>
  <c r="I155" i="10" s="1"/>
  <c r="G155" i="10" s="1"/>
  <c r="H156" i="10"/>
  <c r="H155" i="10"/>
  <c r="H132" i="10"/>
  <c r="H131" i="10"/>
  <c r="H130" i="10"/>
  <c r="H129" i="10"/>
  <c r="H128" i="10"/>
  <c r="H125" i="10"/>
  <c r="H124" i="10"/>
  <c r="H123" i="10"/>
  <c r="H121" i="10"/>
  <c r="H120" i="10"/>
  <c r="H119" i="10"/>
  <c r="H118" i="10"/>
  <c r="H116" i="10"/>
  <c r="H115" i="10"/>
  <c r="H114" i="10"/>
  <c r="H113" i="10"/>
  <c r="H111" i="10"/>
  <c r="H110" i="10"/>
  <c r="H109" i="10"/>
  <c r="H108" i="10"/>
  <c r="H106" i="10"/>
  <c r="H105" i="10"/>
  <c r="H104" i="10"/>
  <c r="H103" i="10"/>
  <c r="H101" i="10"/>
  <c r="H100" i="10"/>
  <c r="H99" i="10"/>
  <c r="H98" i="10"/>
  <c r="H82" i="10"/>
  <c r="H81" i="10"/>
  <c r="H80" i="10"/>
  <c r="H79" i="10"/>
  <c r="H77" i="10"/>
  <c r="H76" i="10"/>
  <c r="H75" i="10"/>
  <c r="H74" i="10"/>
  <c r="H72" i="10"/>
  <c r="H71" i="10"/>
  <c r="H70" i="10"/>
  <c r="H69" i="10"/>
  <c r="H67" i="10"/>
  <c r="H66" i="10"/>
  <c r="H65" i="10"/>
  <c r="H64" i="10"/>
  <c r="H28" i="17"/>
  <c r="H27" i="17"/>
  <c r="I27" i="17" s="1"/>
  <c r="G27" i="17" s="1"/>
  <c r="D14" i="16"/>
  <c r="H9" i="16"/>
  <c r="I9" i="16" s="1"/>
  <c r="G9" i="16" s="1"/>
  <c r="H11" i="16"/>
  <c r="H10" i="16"/>
  <c r="E10" i="16"/>
  <c r="E11" i="16"/>
  <c r="J9" i="8"/>
  <c r="J16" i="8"/>
  <c r="J13" i="7"/>
  <c r="J14" i="7"/>
  <c r="J15" i="7"/>
  <c r="J16" i="7"/>
  <c r="J17" i="7"/>
  <c r="J18" i="7"/>
  <c r="J19" i="7"/>
  <c r="J20" i="7"/>
  <c r="J21" i="7"/>
  <c r="J22" i="7"/>
  <c r="J23" i="7"/>
  <c r="J24" i="7"/>
  <c r="J25" i="7"/>
  <c r="J26" i="7"/>
  <c r="J27" i="7"/>
  <c r="J28" i="7"/>
  <c r="J29" i="7"/>
  <c r="J30" i="7"/>
  <c r="J31" i="7"/>
  <c r="J32" i="7"/>
  <c r="J12" i="7"/>
  <c r="K12" i="7" s="1"/>
  <c r="D84" i="4"/>
  <c r="D65" i="4"/>
  <c r="D46" i="4"/>
  <c r="D22" i="4"/>
  <c r="I12" i="4"/>
  <c r="H12" i="4"/>
  <c r="I9" i="4"/>
  <c r="H9" i="4"/>
  <c r="J9" i="4" s="1"/>
  <c r="I8" i="4"/>
  <c r="H8" i="4"/>
  <c r="J8" i="4" s="1"/>
  <c r="I36" i="4"/>
  <c r="H36" i="4"/>
  <c r="I33" i="4"/>
  <c r="H33" i="4"/>
  <c r="J33" i="4" s="1"/>
  <c r="I32" i="4"/>
  <c r="H32" i="4"/>
  <c r="I57" i="4"/>
  <c r="H57" i="4"/>
  <c r="J57" i="4" s="1"/>
  <c r="I56" i="4"/>
  <c r="H56" i="4"/>
  <c r="I95" i="4"/>
  <c r="H95" i="4"/>
  <c r="J95" i="4" s="1"/>
  <c r="I94" i="4"/>
  <c r="H94" i="4"/>
  <c r="I76" i="4"/>
  <c r="H76" i="4"/>
  <c r="J76" i="4" s="1"/>
  <c r="I75" i="4"/>
  <c r="H75" i="4"/>
  <c r="D101" i="4"/>
  <c r="I111" i="4"/>
  <c r="J111" i="4" s="1"/>
  <c r="H111" i="4"/>
  <c r="D117" i="4"/>
  <c r="E112" i="4"/>
  <c r="E113" i="4"/>
  <c r="E117" i="4" s="1"/>
  <c r="E114" i="4"/>
  <c r="E115" i="4"/>
  <c r="E116" i="4"/>
  <c r="F111" i="4"/>
  <c r="F117" i="4" s="1"/>
  <c r="B119" i="4" s="1"/>
  <c r="E111" i="4"/>
  <c r="E96" i="4"/>
  <c r="E97" i="4"/>
  <c r="E101" i="4" s="1"/>
  <c r="E98" i="4"/>
  <c r="E99" i="4"/>
  <c r="E100" i="4"/>
  <c r="F95" i="4"/>
  <c r="F101" i="4" s="1"/>
  <c r="E95" i="4"/>
  <c r="F94" i="4"/>
  <c r="E94" i="4"/>
  <c r="E77" i="4"/>
  <c r="E78" i="4"/>
  <c r="E79" i="4"/>
  <c r="E80" i="4"/>
  <c r="E81" i="4"/>
  <c r="E82" i="4"/>
  <c r="E83" i="4"/>
  <c r="F76" i="4"/>
  <c r="E76" i="4"/>
  <c r="F75" i="4"/>
  <c r="E75" i="4"/>
  <c r="E34" i="4"/>
  <c r="E35" i="4"/>
  <c r="E36" i="4"/>
  <c r="E37" i="4"/>
  <c r="E38" i="4"/>
  <c r="E39" i="4"/>
  <c r="E40" i="4"/>
  <c r="E41" i="4"/>
  <c r="E42" i="4"/>
  <c r="E43" i="4"/>
  <c r="E44" i="4"/>
  <c r="E45" i="4"/>
  <c r="F33" i="4"/>
  <c r="E33" i="4"/>
  <c r="E46" i="4" s="1"/>
  <c r="B48" i="4" s="1"/>
  <c r="F32" i="4"/>
  <c r="F46" i="4"/>
  <c r="E32" i="4"/>
  <c r="F9" i="4"/>
  <c r="F22" i="4" s="1"/>
  <c r="F8" i="4"/>
  <c r="F57" i="4"/>
  <c r="F56" i="4"/>
  <c r="F65" i="4"/>
  <c r="E57" i="4"/>
  <c r="E58" i="4"/>
  <c r="E65" i="4" s="1"/>
  <c r="B67" i="4" s="1"/>
  <c r="E59" i="4"/>
  <c r="E60" i="4"/>
  <c r="E61" i="4"/>
  <c r="E62" i="4"/>
  <c r="E63" i="4"/>
  <c r="E64" i="4"/>
  <c r="E56" i="4"/>
  <c r="F84" i="4"/>
  <c r="J75" i="4"/>
  <c r="G76" i="4" s="1"/>
  <c r="E84" i="4"/>
  <c r="B86" i="4" s="1"/>
  <c r="J12" i="4"/>
  <c r="G13" i="4"/>
  <c r="G12" i="4"/>
  <c r="J36" i="4"/>
  <c r="J32" i="4"/>
  <c r="G32" i="4" s="1"/>
  <c r="J56" i="4"/>
  <c r="G56" i="4" s="1"/>
  <c r="J94" i="4"/>
  <c r="G95" i="4"/>
  <c r="G36" i="4"/>
  <c r="G37" i="4"/>
  <c r="G57" i="4"/>
  <c r="G94" i="4"/>
  <c r="H9" i="10"/>
  <c r="H10" i="10"/>
  <c r="H11" i="10"/>
  <c r="H13" i="10"/>
  <c r="H14" i="10"/>
  <c r="H15" i="10"/>
  <c r="H16" i="10"/>
  <c r="H18" i="10"/>
  <c r="H19" i="10"/>
  <c r="H20" i="10"/>
  <c r="H21" i="10"/>
  <c r="H23" i="10"/>
  <c r="H24" i="10"/>
  <c r="H25" i="10"/>
  <c r="H26" i="10"/>
  <c r="H28" i="10"/>
  <c r="H29" i="10"/>
  <c r="H30" i="10"/>
  <c r="H31" i="10"/>
  <c r="H33" i="10"/>
  <c r="H34" i="10"/>
  <c r="H35" i="10"/>
  <c r="H36" i="10"/>
  <c r="H8" i="10"/>
  <c r="D24" i="9"/>
  <c r="E12" i="9"/>
  <c r="F12" i="9" s="1"/>
  <c r="E13" i="9"/>
  <c r="F13" i="9" s="1"/>
  <c r="E14" i="9"/>
  <c r="F14" i="9" s="1"/>
  <c r="E15" i="9"/>
  <c r="F15" i="9" s="1"/>
  <c r="E11" i="9"/>
  <c r="F11" i="9" s="1"/>
  <c r="I12" i="9"/>
  <c r="I13" i="9"/>
  <c r="I14" i="9"/>
  <c r="I15" i="9"/>
  <c r="I11" i="9"/>
  <c r="H18" i="9"/>
  <c r="H19" i="9"/>
  <c r="H20" i="9"/>
  <c r="H21" i="9"/>
  <c r="I18" i="9" s="1"/>
  <c r="H22" i="9"/>
  <c r="H17" i="9"/>
  <c r="G17" i="9" s="1"/>
  <c r="H10" i="9"/>
  <c r="G10" i="9" s="1"/>
  <c r="J11" i="9"/>
  <c r="H14" i="8"/>
  <c r="H13" i="8"/>
  <c r="I13" i="8" s="1"/>
  <c r="G13" i="8" s="1"/>
  <c r="E16" i="8"/>
  <c r="E7" i="8"/>
  <c r="E18" i="8" s="1"/>
  <c r="J10" i="7"/>
  <c r="H13" i="7"/>
  <c r="H14" i="7"/>
  <c r="H15" i="7"/>
  <c r="I12" i="7" s="1"/>
  <c r="G12" i="7" s="1"/>
  <c r="H12" i="7"/>
  <c r="D43" i="6"/>
  <c r="G40" i="6"/>
  <c r="G39" i="6"/>
  <c r="G38" i="6"/>
  <c r="G37" i="6"/>
  <c r="G36" i="6"/>
  <c r="G28" i="6"/>
  <c r="G29" i="6"/>
  <c r="G27" i="6"/>
  <c r="H27" i="6" s="1"/>
  <c r="F27" i="6" s="1"/>
  <c r="E38" i="6"/>
  <c r="E39" i="6"/>
  <c r="E40" i="6"/>
  <c r="E37" i="6"/>
  <c r="E28" i="6"/>
  <c r="E29" i="6"/>
  <c r="D17" i="5"/>
  <c r="H11" i="5"/>
  <c r="H10" i="5"/>
  <c r="H9" i="5"/>
  <c r="H8" i="5"/>
  <c r="H7" i="5"/>
  <c r="I6" i="5" s="1"/>
  <c r="G6" i="5" s="1"/>
  <c r="H6" i="5"/>
  <c r="F11" i="5"/>
  <c r="F9" i="5"/>
  <c r="F7" i="5"/>
  <c r="F17" i="5" s="1"/>
  <c r="I8" i="5"/>
  <c r="G8" i="5" s="1"/>
  <c r="I10" i="5"/>
  <c r="G10" i="5" s="1"/>
  <c r="G10" i="4" l="1"/>
  <c r="G11" i="4"/>
  <c r="G193" i="10"/>
  <c r="G194" i="10"/>
  <c r="G67" i="15"/>
  <c r="G66" i="15"/>
  <c r="F24" i="9"/>
  <c r="G96" i="4"/>
  <c r="G97" i="4"/>
  <c r="G59" i="4"/>
  <c r="G58" i="4"/>
  <c r="G8" i="4"/>
  <c r="G9" i="4"/>
  <c r="B24" i="4"/>
  <c r="B121" i="4" s="1"/>
  <c r="Q5" i="20" s="1"/>
  <c r="Q19" i="20" s="1"/>
  <c r="Q21" i="20" s="1"/>
  <c r="G192" i="10"/>
  <c r="G191" i="10"/>
  <c r="G64" i="15"/>
  <c r="G65" i="15"/>
  <c r="G111" i="4"/>
  <c r="G112" i="4"/>
  <c r="G77" i="4"/>
  <c r="G78" i="4"/>
  <c r="G35" i="4"/>
  <c r="G34" i="4"/>
  <c r="B103" i="4"/>
  <c r="G62" i="15"/>
  <c r="G63" i="15"/>
  <c r="H36" i="6"/>
  <c r="F36" i="6" s="1"/>
  <c r="G33" i="4"/>
  <c r="I98" i="10"/>
  <c r="G98" i="10" s="1"/>
  <c r="I45" i="15"/>
  <c r="G45" i="15" s="1"/>
  <c r="G62" i="7"/>
  <c r="E24" i="9"/>
  <c r="C25" i="9" s="1"/>
  <c r="AA5" i="20" s="1"/>
  <c r="AA19" i="20" s="1"/>
  <c r="AA21" i="20" s="1"/>
  <c r="G11" i="7"/>
  <c r="G18" i="9"/>
  <c r="G75" i="4"/>
  <c r="C19" i="8"/>
  <c r="Z5" i="20" s="1"/>
  <c r="Z19" i="20" s="1"/>
  <c r="Z21" i="20" s="1"/>
  <c r="E91" i="10"/>
  <c r="C93" i="10" s="1"/>
  <c r="AG5" i="20" s="1"/>
  <c r="AG19" i="20" s="1"/>
  <c r="AG21" i="20" s="1"/>
  <c r="I40" i="17"/>
  <c r="I8" i="10"/>
  <c r="G8" i="10" s="1"/>
  <c r="I64" i="10"/>
  <c r="G64" i="10" s="1"/>
  <c r="G184" i="10"/>
  <c r="G40" i="17"/>
  <c r="E43" i="17"/>
  <c r="C45" i="17" s="1"/>
  <c r="AY5" i="20" s="1"/>
  <c r="AY19" i="20" s="1"/>
  <c r="AY21" i="20" s="1"/>
  <c r="BA21" i="20" s="1"/>
  <c r="K5" i="20" s="1"/>
  <c r="K19" i="20" s="1"/>
  <c r="K21" i="20" s="1"/>
  <c r="G7" i="8"/>
  <c r="AC21" i="20"/>
  <c r="H5" i="20" s="1"/>
  <c r="H19" i="20" s="1"/>
  <c r="H21" i="20" s="1"/>
  <c r="G11" i="9"/>
  <c r="G12" i="9"/>
  <c r="G183" i="10"/>
  <c r="G61" i="15"/>
  <c r="E68" i="15"/>
  <c r="C70" i="15" s="1"/>
  <c r="AR5" i="20" s="1"/>
  <c r="AR19" i="20" s="1"/>
  <c r="AR21" i="20" s="1"/>
  <c r="G10" i="16"/>
  <c r="E14" i="16"/>
  <c r="C16" i="16" s="1"/>
  <c r="AS5" i="20" s="1"/>
  <c r="AS19" i="20" s="1"/>
  <c r="AS21" i="20" s="1"/>
  <c r="I128" i="10"/>
  <c r="G128" i="10" s="1"/>
  <c r="E135" i="10"/>
  <c r="C137" i="10" s="1"/>
  <c r="AH5" i="20" s="1"/>
  <c r="AH19" i="20" s="1"/>
  <c r="AH21" i="20" s="1"/>
  <c r="G10" i="7"/>
  <c r="C18" i="5"/>
  <c r="R5" i="20" s="1"/>
  <c r="R19" i="20" s="1"/>
  <c r="R21" i="20" s="1"/>
  <c r="E43" i="6"/>
  <c r="C44" i="6" s="1"/>
  <c r="S5" i="20" s="1"/>
  <c r="S19" i="20" s="1"/>
  <c r="S21" i="20" s="1"/>
  <c r="AN21" i="20" l="1"/>
  <c r="I5" i="20" s="1"/>
  <c r="I19" i="20" s="1"/>
  <c r="I21" i="20" s="1"/>
  <c r="AU21" i="20"/>
  <c r="J5" i="20" s="1"/>
  <c r="J19" i="20" s="1"/>
  <c r="J21" i="20" s="1"/>
  <c r="U21" i="20"/>
  <c r="G5" i="20" s="1"/>
  <c r="G19" i="20" s="1"/>
  <c r="G21" i="20" s="1"/>
  <c r="M21" i="20" l="1"/>
  <c r="D6" i="20" s="1"/>
</calcChain>
</file>

<file path=xl/sharedStrings.xml><?xml version="1.0" encoding="utf-8"?>
<sst xmlns="http://schemas.openxmlformats.org/spreadsheetml/2006/main" count="971" uniqueCount="726">
  <si>
    <t>Personnel</t>
  </si>
  <si>
    <t>1.1 Staffing</t>
  </si>
  <si>
    <t>1.2 Staff Qualifications</t>
  </si>
  <si>
    <t>1.3 Staff Training</t>
  </si>
  <si>
    <t>Facilities</t>
  </si>
  <si>
    <t>2.2 Maintenance</t>
  </si>
  <si>
    <t>Programs</t>
  </si>
  <si>
    <t>3.2 Sailor Adventure Quest (SAQ)</t>
  </si>
  <si>
    <t>3.3 Command Support</t>
  </si>
  <si>
    <t>3.4 Fleet Recreation</t>
  </si>
  <si>
    <t>3.5 Green Space</t>
  </si>
  <si>
    <t>Equipment</t>
  </si>
  <si>
    <t>4.1 Equipment Type</t>
  </si>
  <si>
    <t>4.2 Equipment Replacement</t>
  </si>
  <si>
    <t>Administration</t>
  </si>
  <si>
    <t>5.1 Administration</t>
  </si>
  <si>
    <t>When you have entered answers in all the check blocks provided, go to the Scoring Matrix tab to see your final, composite score.</t>
  </si>
  <si>
    <t>Metric 1.2  Percent Compliance with Staff Qualification Standards</t>
  </si>
  <si>
    <t>References/Sources</t>
  </si>
  <si>
    <t xml:space="preserve">CNICINST 1710.3 (series), Operation of Morale, Welfare and Recreation (MWR) Programs 
</t>
  </si>
  <si>
    <t>Meet Standard</t>
  </si>
  <si>
    <t>Possible Score</t>
  </si>
  <si>
    <t>1.2.1</t>
  </si>
  <si>
    <t>1.2.2</t>
  </si>
  <si>
    <t>1.2.3</t>
  </si>
  <si>
    <t>1.2.4</t>
  </si>
  <si>
    <t>1.2.5</t>
  </si>
  <si>
    <t>1.2.6</t>
  </si>
  <si>
    <t>1.2.7</t>
  </si>
  <si>
    <t>All drivers for Liberty sponsored trips possess valid and appropriate vehicle operator’s licenses</t>
  </si>
  <si>
    <t>Your percent compliance with this metric:</t>
  </si>
  <si>
    <t xml:space="preserve">Comments:  </t>
  </si>
  <si>
    <t>Actual Score</t>
  </si>
  <si>
    <t>N/A</t>
  </si>
  <si>
    <t>Entry Error, Select One Answer for This Standard</t>
  </si>
  <si>
    <t>Metric 1.3  Percent Compliance with Staff Training Standards</t>
  </si>
  <si>
    <t xml:space="preserve">Introductory Training (All employees within 90 days of hire) </t>
  </si>
  <si>
    <t>1.3.1</t>
  </si>
  <si>
    <t>Star Service: Creating Stellar Customer Relations (CSCR)</t>
  </si>
  <si>
    <t>1.3.2</t>
  </si>
  <si>
    <t>CPR/ First Aid / AED</t>
  </si>
  <si>
    <t>1.3.3</t>
  </si>
  <si>
    <t>Local Emergency Procedures</t>
  </si>
  <si>
    <t>1.3.4</t>
  </si>
  <si>
    <t>Cash Handling Course (all staff operating POS)</t>
  </si>
  <si>
    <t>1.3.5</t>
  </si>
  <si>
    <t>POS system (all staff operating POS)</t>
  </si>
  <si>
    <t>1.3.6</t>
  </si>
  <si>
    <t>Food Handling (all staff working with food operations)</t>
  </si>
  <si>
    <t>1.3.7</t>
  </si>
  <si>
    <t>1.3.8</t>
  </si>
  <si>
    <t xml:space="preserve">FFR  "Generations in the Workplace: Leveraging Age Diversity" training has been completed by all Liberty program staff </t>
  </si>
  <si>
    <t>Level I - MWR Program Specific Training (Desk Guides, Program Standards, etc.)</t>
  </si>
  <si>
    <t>1.3.9</t>
  </si>
  <si>
    <t>1.3.10</t>
  </si>
  <si>
    <t>1.3.11</t>
  </si>
  <si>
    <t>1.3.12</t>
  </si>
  <si>
    <t>1.3.13</t>
  </si>
  <si>
    <t>1.3.14</t>
  </si>
  <si>
    <t>1.3.15</t>
  </si>
  <si>
    <t>Level II - Other MWR Programs</t>
  </si>
  <si>
    <t>1.3.16</t>
  </si>
  <si>
    <t>3 or more other programs</t>
  </si>
  <si>
    <t>2 other programs</t>
  </si>
  <si>
    <t>1 other programs</t>
  </si>
  <si>
    <t>N/A (Employed less than one year)</t>
  </si>
  <si>
    <t>1.3.17</t>
  </si>
  <si>
    <t>1.3.18</t>
  </si>
  <si>
    <t>In the last year, manager engages regular full-time (RFT) staff in ongoing professional development, workshops, training, etc. (N947 FFR, N1, Industry specific or college related)</t>
  </si>
  <si>
    <t>No regular full-time (RFT) staff</t>
  </si>
  <si>
    <t>3 or more opportunities</t>
  </si>
  <si>
    <t>2 opportunities</t>
  </si>
  <si>
    <t>1 opportunity</t>
  </si>
  <si>
    <t>Did not participate</t>
  </si>
  <si>
    <t>1.3.19</t>
  </si>
  <si>
    <t>In the last year, manager engages part-time and flexible staff in ongoing professional development, workshops, training, and other opportunities (N947 FFR, N1, industry specific or college related)</t>
  </si>
  <si>
    <t>Comments:</t>
  </si>
  <si>
    <t xml:space="preserve">Check the highest level that applies. One answer only. </t>
  </si>
  <si>
    <t>Error, Select Only One Answer for This Standard</t>
  </si>
  <si>
    <t>Metric 2.1  Percent Compliance with Facility Requirements</t>
  </si>
  <si>
    <t>Facility Planning for Navy and Marine Corps Shore Installations (UFC 2-000-05N)</t>
  </si>
  <si>
    <t>Unified Facilities Criteria (UFC)  UFC 4-740-16 (Military Recreation Centers)</t>
  </si>
  <si>
    <t>If the Liberty Program has a dedicated facility, the following core elements shall be featured.</t>
  </si>
  <si>
    <t>If no dedicated Single Sailor Center ====&gt; stop here for this metric</t>
  </si>
  <si>
    <t>2.1.1</t>
  </si>
  <si>
    <t>Single Sailor Center meets square footage requirements. Check the appropriate size block below.</t>
  </si>
  <si>
    <t>Jumbo/X-Large/Large</t>
  </si>
  <si>
    <t>2.1.2</t>
  </si>
  <si>
    <t>Electrical load/capability is sufficient to simultaneously run electronic entertainment devices, such as televisions, computers, video games, etc</t>
  </si>
  <si>
    <t>2.1.3</t>
  </si>
  <si>
    <t>Feeds and internet drops</t>
  </si>
  <si>
    <t>2.1.4</t>
  </si>
  <si>
    <t>Outdoor, highly visible signage with the standard MWR Liberty logo</t>
  </si>
  <si>
    <t>2.1.5</t>
  </si>
  <si>
    <t>Customer service area</t>
  </si>
  <si>
    <t>2.1.6</t>
  </si>
  <si>
    <t>Administrative office</t>
  </si>
  <si>
    <t>2.1.7</t>
  </si>
  <si>
    <t>Equipment/supply storage</t>
  </si>
  <si>
    <t>2.1.8</t>
  </si>
  <si>
    <t>Rest rooms are located within the facility (building) with access during hours of operation</t>
  </si>
  <si>
    <t>2.1.9</t>
  </si>
  <si>
    <t>Electronic communications/server equipment space</t>
  </si>
  <si>
    <t>2.1.10</t>
  </si>
  <si>
    <t>Multi-purpose and multi-use space that can serve as a classroom for varied leisure skills instruction (e.g art classes, outdoor recreation programming and instruction, etc.)</t>
  </si>
  <si>
    <t>2.1.11</t>
  </si>
  <si>
    <t>A minimum of 85% of Liberty facility space is customer use/programming space</t>
  </si>
  <si>
    <t>2.1.12</t>
  </si>
  <si>
    <t>Facility is ABA compliant</t>
  </si>
  <si>
    <t>2.1.13</t>
  </si>
  <si>
    <t>Electronic communications area (i.e. computers, Wi-Fi, data ports, electrical outlets, and/or charging stations)</t>
  </si>
  <si>
    <t>2.1.14</t>
  </si>
  <si>
    <t>Electronic social gaming area (i.e. video gaming, PC gaming, arcade)</t>
  </si>
  <si>
    <t>2.1.15</t>
  </si>
  <si>
    <t>Table gaming area (i.e. pool tables, foosball, air hockey, etc.)</t>
  </si>
  <si>
    <t>2.1.16</t>
  </si>
  <si>
    <t>TV viewing area</t>
  </si>
  <si>
    <t>2.1.17</t>
  </si>
  <si>
    <t xml:space="preserve">Media or movie viewing space                                                </t>
  </si>
  <si>
    <t>2.1.18</t>
  </si>
  <si>
    <t>Patio/deck or immediate access to an outdoor programming area</t>
  </si>
  <si>
    <t>Your Percent Compliance with this Metric:</t>
  </si>
  <si>
    <t>Entry Error, Select One Answer for this Standard</t>
  </si>
  <si>
    <t>2.2  Percent Compliance with Maintenance Elements Standards</t>
  </si>
  <si>
    <t xml:space="preserve">CNICINST 1710.3 (series), Operation of Morale, Welfare and Recreation (MWR) Programs </t>
  </si>
  <si>
    <t xml:space="preserve">If the Liberty Program has a dedicated facility, the following core elements shall be featured. </t>
  </si>
  <si>
    <t>2.2.1</t>
  </si>
  <si>
    <t>A record of facility inspections, maintenance requests and actions taken is maintained</t>
  </si>
  <si>
    <t>2.2.2</t>
  </si>
  <si>
    <t>At a minimum, floors are steam cleaned/deep cleaned quarterly</t>
  </si>
  <si>
    <t>2.2.3</t>
  </si>
  <si>
    <t>2.2.4</t>
  </si>
  <si>
    <t>2.2.5</t>
  </si>
  <si>
    <t>Professional cleaning support is provided at least 4 times per week (i.e. MWR custodians, NAVFAC contract, etc)</t>
  </si>
  <si>
    <t>2.2.6</t>
  </si>
  <si>
    <t>Professional grounds maintenance/landscaping service is provided at least once per month</t>
  </si>
  <si>
    <t>Click here if there are no grounds around your facility ====&gt;</t>
  </si>
  <si>
    <t>2.2.7</t>
  </si>
  <si>
    <t>HVAC system is sufficient to keep the facility at a comfortable temperature no matter the outdoor temperature or how many people are using the facility</t>
  </si>
  <si>
    <t>2.2.8</t>
  </si>
  <si>
    <t>Liberty Center has appropriate lighting for each type of activity offered</t>
  </si>
  <si>
    <t>2.3 Percent Compliance With Qualitative Hours of Operation</t>
  </si>
  <si>
    <t>LIBERTY HOURS OF OPERATION</t>
  </si>
  <si>
    <t>2.3.1</t>
  </si>
  <si>
    <t>Weekly Single Sailor Center operating hours is available and accessible at least 60 hours per week</t>
  </si>
  <si>
    <t>2.3.2</t>
  </si>
  <si>
    <t>Center is open 7 days a week</t>
  </si>
  <si>
    <t>2.3.3</t>
  </si>
  <si>
    <t>Center is open all holidays</t>
  </si>
  <si>
    <t>2.3.4</t>
  </si>
  <si>
    <t>2.3.5</t>
  </si>
  <si>
    <t>Center hours of operation is based on a combination of needs assessment and program participation</t>
  </si>
  <si>
    <t>SHARED FACILITY</t>
  </si>
  <si>
    <t>2.3.6</t>
  </si>
  <si>
    <t>2.3.7</t>
  </si>
  <si>
    <t>2.3.8</t>
  </si>
  <si>
    <t>2.3.9</t>
  </si>
  <si>
    <t>2.3.10</t>
  </si>
  <si>
    <t>Program specific hours are based on the needs assessment completed in fiscal year</t>
  </si>
  <si>
    <t>Click here if you have a Single Sailor Center ====&gt;</t>
  </si>
  <si>
    <t>Click here if you do not have a dedicated Single Sailor Center ====&gt;</t>
  </si>
  <si>
    <t>3.1  Percent Liberty Programs Offered in Compliance With Standards</t>
  </si>
  <si>
    <t>LIBERTY PROGRAMMING</t>
  </si>
  <si>
    <t>Scroll down to find the appropriate size for your installation as identified in the Installation Size tab. To receive a correct score, make sure that no boxes are checked in any of the other program size sections prior to checking the appropriate boxes for your installation</t>
  </si>
  <si>
    <t>3.1.1</t>
  </si>
  <si>
    <t xml:space="preserve">Grade yourself on recreational program output, trips, and outings.  Recreational programs, in-house parties, trips, and outings quantity counts by month when the program is executed successfully  </t>
  </si>
  <si>
    <t>LIBERTY RECREATIONAL PROGRAMMING</t>
  </si>
  <si>
    <t>3.1.2</t>
  </si>
  <si>
    <t>3.1.3</t>
  </si>
  <si>
    <t>3.1.4</t>
  </si>
  <si>
    <t>3.1.5</t>
  </si>
  <si>
    <t>Liberty offers at least two seasonal/themed/holiday events per quarter</t>
  </si>
  <si>
    <t>3.1.6</t>
  </si>
  <si>
    <t>LIBERTY TRIPS AND OUTINGS</t>
  </si>
  <si>
    <t>3.1.7</t>
  </si>
  <si>
    <t>Within 4 weeks of the skill instruction of a SAQ experience, a follow on outing/activity is offered</t>
  </si>
  <si>
    <t>3.1.8</t>
  </si>
  <si>
    <t>3.1.9</t>
  </si>
  <si>
    <t>Liberty utilizes Community Recreation for trip planning service and to provide tickets to attractions/admission fees at cost</t>
  </si>
  <si>
    <t>SINGLE SAILOR CENTER PROGRAMMING</t>
  </si>
  <si>
    <t>3.1.10</t>
  </si>
  <si>
    <t>3.1.11</t>
  </si>
  <si>
    <t>3.1.12</t>
  </si>
  <si>
    <t>3.1.13</t>
  </si>
  <si>
    <t>Wi-Fi speed meets CNIC requirement 3Mbs download with 1Mbs upload for typical use</t>
  </si>
  <si>
    <t>3.1.14</t>
  </si>
  <si>
    <t>Wi Fi speeds are measured and tracked per CNIC guidance</t>
  </si>
  <si>
    <t>3.1.15</t>
  </si>
  <si>
    <t>Simple drop-in and filler activities are offered weekly (e.g. birthday celebrations, theme movie nights, guess the jelly beans, national bag-o day)</t>
  </si>
  <si>
    <t>Provides thematic programmed and event driven films (e.g. Star Wars and Fast &amp; Furious)</t>
  </si>
  <si>
    <t>Meets Standard</t>
  </si>
  <si>
    <r>
      <rPr>
        <b/>
        <sz val="12"/>
        <color theme="1"/>
        <rFont val="Times New Roman"/>
        <family val="1"/>
      </rPr>
      <t xml:space="preserve">JUMBO </t>
    </r>
    <r>
      <rPr>
        <sz val="12"/>
        <color theme="1"/>
        <rFont val="Times New Roman"/>
        <family val="1"/>
      </rPr>
      <t xml:space="preserve">      14 or more</t>
    </r>
  </si>
  <si>
    <r>
      <rPr>
        <b/>
        <sz val="12"/>
        <color theme="1"/>
        <rFont val="Times New Roman"/>
        <family val="1"/>
      </rPr>
      <t>EXTRA LARGE</t>
    </r>
    <r>
      <rPr>
        <sz val="12"/>
        <color theme="1"/>
        <rFont val="Times New Roman"/>
        <family val="1"/>
      </rPr>
      <t xml:space="preserve">       12 or more</t>
    </r>
  </si>
  <si>
    <r>
      <rPr>
        <b/>
        <sz val="12"/>
        <color theme="1"/>
        <rFont val="Times New Roman"/>
        <family val="1"/>
      </rPr>
      <t>LARGE</t>
    </r>
    <r>
      <rPr>
        <sz val="12"/>
        <color theme="1"/>
        <rFont val="Times New Roman"/>
        <family val="1"/>
      </rPr>
      <t xml:space="preserve">       9 or more</t>
    </r>
  </si>
  <si>
    <r>
      <rPr>
        <b/>
        <sz val="12"/>
        <color theme="1"/>
        <rFont val="Times New Roman"/>
        <family val="1"/>
      </rPr>
      <t xml:space="preserve">MEDIUM </t>
    </r>
    <r>
      <rPr>
        <sz val="12"/>
        <color theme="1"/>
        <rFont val="Times New Roman"/>
        <family val="1"/>
      </rPr>
      <t xml:space="preserve">      6 or more</t>
    </r>
  </si>
  <si>
    <r>
      <rPr>
        <b/>
        <sz val="12"/>
        <color theme="1"/>
        <rFont val="Times New Roman"/>
        <family val="1"/>
      </rPr>
      <t xml:space="preserve">SMALL </t>
    </r>
    <r>
      <rPr>
        <sz val="12"/>
        <color theme="1"/>
        <rFont val="Times New Roman"/>
        <family val="1"/>
      </rPr>
      <t xml:space="preserve">      5 or more</t>
    </r>
  </si>
  <si>
    <r>
      <rPr>
        <b/>
        <sz val="12"/>
        <color theme="1"/>
        <rFont val="Times New Roman"/>
        <family val="1"/>
      </rPr>
      <t>EXTRA SMALL</t>
    </r>
    <r>
      <rPr>
        <sz val="12"/>
        <color theme="1"/>
        <rFont val="Times New Roman"/>
        <family val="1"/>
      </rPr>
      <t xml:space="preserve">       4 or more</t>
    </r>
  </si>
  <si>
    <t>CNICINST 1710.3 (series), Operation of Morale, Welfare and Recreation (MWR) Programs</t>
  </si>
  <si>
    <t>LIBERTY AMBASSADOR PROGRAM</t>
  </si>
  <si>
    <t>Scroll down to find the appropriate size for your installation, as identified in the Installation Size tab. To receive a correct score, make sure that no boxes are checked in any of the other program size sections prior to checking the appropriate boxes for your installation.</t>
  </si>
  <si>
    <t>Calculate your monthly active promotion hours outside the facility (e.g. unit/command indoctrinations; General Military Training (GMT); meetings with senior enlisted advisors; visits to units/commands, galley and barracks; and other face to face connections) for the purpose of bringing Liberty program awareness and education. Check the box in the section that corresponds to your program scope that comes closest to your average monthly outreach hours without going over.</t>
  </si>
  <si>
    <t>Liberty staff promotes other N9 programs</t>
  </si>
  <si>
    <t>Liberty staff uses social media to communicate with customer base while adhering to Navy guidance and regulations</t>
  </si>
  <si>
    <t>Liberty staff participates in Sailor indocs, ship boarding and Command indocs</t>
  </si>
  <si>
    <t>Liberty staff administer, analyze and act upon a needs assessment and strategic plan at least once per year</t>
  </si>
  <si>
    <t>Liberty Program Manager recruits program ambassadors (junior Sailors who are friendly and social) to advocate for the program</t>
  </si>
  <si>
    <t>Liberty staff participates in a Recreation Ambassador Advisory Board that meets at least quarterly</t>
  </si>
  <si>
    <t>LEISURE SKILLS INSTRUCTION (SAQ)</t>
  </si>
  <si>
    <t>Grade yourself on recreational leisure skill development (SAQ) program output, trips, and outings.  Recreational programs, trips, and outings that focus on leisure skill development counts by month when the program is executed successfully</t>
  </si>
  <si>
    <t xml:space="preserve">To achieve leisure skill diversity, 2-5 different types of programming are offered per year </t>
  </si>
  <si>
    <t>5+</t>
  </si>
  <si>
    <t>At least one SAQ program is partnered with an another MWR program</t>
  </si>
  <si>
    <r>
      <rPr>
        <b/>
        <sz val="12"/>
        <color theme="1"/>
        <rFont val="Times New Roman"/>
        <family val="1"/>
      </rPr>
      <t>JUMBO/EXTRA LARGE/LARGE</t>
    </r>
    <r>
      <rPr>
        <sz val="12"/>
        <color theme="1"/>
        <rFont val="Times New Roman"/>
        <family val="1"/>
      </rPr>
      <t xml:space="preserve">       12</t>
    </r>
  </si>
  <si>
    <r>
      <rPr>
        <b/>
        <sz val="12"/>
        <color theme="1"/>
        <rFont val="Times New Roman"/>
        <family val="1"/>
      </rPr>
      <t>MEDIUM</t>
    </r>
    <r>
      <rPr>
        <sz val="12"/>
        <color theme="1"/>
        <rFont val="Times New Roman"/>
        <family val="1"/>
      </rPr>
      <t xml:space="preserve">       10</t>
    </r>
  </si>
  <si>
    <r>
      <rPr>
        <b/>
        <sz val="12"/>
        <color theme="1"/>
        <rFont val="Times New Roman"/>
        <family val="1"/>
      </rPr>
      <t xml:space="preserve">SMALL  </t>
    </r>
    <r>
      <rPr>
        <sz val="12"/>
        <color theme="1"/>
        <rFont val="Times New Roman"/>
        <family val="1"/>
      </rPr>
      <t xml:space="preserve">     8</t>
    </r>
  </si>
  <si>
    <r>
      <rPr>
        <b/>
        <sz val="12"/>
        <color theme="1"/>
        <rFont val="Times New Roman"/>
        <family val="1"/>
      </rPr>
      <t xml:space="preserve">EXTRA SMALL </t>
    </r>
    <r>
      <rPr>
        <sz val="12"/>
        <color theme="1"/>
        <rFont val="Times New Roman"/>
        <family val="1"/>
      </rPr>
      <t xml:space="preserve">      6</t>
    </r>
  </si>
  <si>
    <r>
      <rPr>
        <b/>
        <sz val="12"/>
        <color theme="1"/>
        <rFont val="Times New Roman"/>
        <family val="1"/>
      </rPr>
      <t xml:space="preserve">JUMBO   </t>
    </r>
    <r>
      <rPr>
        <sz val="12"/>
        <color theme="1"/>
        <rFont val="Times New Roman"/>
        <family val="1"/>
      </rPr>
      <t xml:space="preserve">    10 or more</t>
    </r>
  </si>
  <si>
    <r>
      <rPr>
        <b/>
        <sz val="12"/>
        <color theme="1"/>
        <rFont val="Times New Roman"/>
        <family val="1"/>
      </rPr>
      <t xml:space="preserve">EXTRA LARGE  </t>
    </r>
    <r>
      <rPr>
        <sz val="12"/>
        <color theme="1"/>
        <rFont val="Times New Roman"/>
        <family val="1"/>
      </rPr>
      <t xml:space="preserve">     8 or more</t>
    </r>
  </si>
  <si>
    <r>
      <rPr>
        <b/>
        <sz val="12"/>
        <color theme="1"/>
        <rFont val="Times New Roman"/>
        <family val="1"/>
      </rPr>
      <t xml:space="preserve">LARGE       </t>
    </r>
    <r>
      <rPr>
        <sz val="12"/>
        <color theme="1"/>
        <rFont val="Times New Roman"/>
        <family val="1"/>
      </rPr>
      <t>6 or more</t>
    </r>
  </si>
  <si>
    <r>
      <rPr>
        <b/>
        <sz val="12"/>
        <color theme="1"/>
        <rFont val="Times New Roman"/>
        <family val="1"/>
      </rPr>
      <t xml:space="preserve">MEDIUM </t>
    </r>
    <r>
      <rPr>
        <sz val="12"/>
        <color theme="1"/>
        <rFont val="Times New Roman"/>
        <family val="1"/>
      </rPr>
      <t xml:space="preserve">      5 or more</t>
    </r>
  </si>
  <si>
    <r>
      <rPr>
        <b/>
        <sz val="12"/>
        <color theme="1"/>
        <rFont val="Times New Roman"/>
        <family val="1"/>
      </rPr>
      <t xml:space="preserve">SMALL </t>
    </r>
    <r>
      <rPr>
        <sz val="12"/>
        <color theme="1"/>
        <rFont val="Times New Roman"/>
        <family val="1"/>
      </rPr>
      <t xml:space="preserve">      4 or more</t>
    </r>
  </si>
  <si>
    <r>
      <rPr>
        <b/>
        <sz val="12"/>
        <color theme="1"/>
        <rFont val="Times New Roman"/>
        <family val="1"/>
      </rPr>
      <t xml:space="preserve">EXTRA SMALL </t>
    </r>
    <r>
      <rPr>
        <sz val="12"/>
        <color theme="1"/>
        <rFont val="Times New Roman"/>
        <family val="1"/>
      </rPr>
      <t xml:space="preserve">      3 or more</t>
    </r>
  </si>
  <si>
    <t>OFFICIAL COMMAND QUALITY OF LIFE EVENT SUPPORT</t>
  </si>
  <si>
    <t xml:space="preserve">Liberty and/or Community Recreation works with Commands to support Command organized leisure activities. Support is provided to enhance the event and includes location, equipment, programming ideas and coordination. MWR will determine fees to charge Commands (if any). 
</t>
  </si>
  <si>
    <t>Contacts home ported ships and tenant Commands at least quarterly to communicate services available for Command organized events, such as the food &amp; beverage facility liaison or catering services, Command bowling nights, movies nights, party and picnic options, local tour options, ticket options, and other recreation services available</t>
  </si>
  <si>
    <t>Reserves recreation spaces used for Command picnics and events (i.e. picnic areas, pavilions, multipurpose rooms, party rooms, recreational skills classrooms, etc.)</t>
  </si>
  <si>
    <t>Coordinates logistics with other MWR personnel and departments</t>
  </si>
  <si>
    <t>Offers planning assistance and referral for items such as entertainers, party supplies and event logistics</t>
  </si>
  <si>
    <t>Provides equipment free of charge for official Command quality of life events</t>
  </si>
  <si>
    <t>Command function support equipment (i.e. canopies, portable PA systems, tables, chairs, podium)</t>
  </si>
  <si>
    <t>FLEET RECREATION (VISITING SHIPS AND SQUADRONS) PROGRAMMING</t>
  </si>
  <si>
    <t>Liberty and Community Recreation Staff coordinates recreation activities for all military group visits to the installation and ensures visitors have access to MWR facilities or appropriate off-base activities. Provides referral support for Community Relations (COMREL) activities/events.  Coordination begins prior to arrival.</t>
  </si>
  <si>
    <t>In the absence of  a Deployed Forces Support (DFS) coordinator, serves as the official MWR POC via the Logistics Request (LOGREQ)  for all visiting units</t>
  </si>
  <si>
    <t>Contacts visiting units no less than 3 days prior to their arrival to inform them of the MWR programs, events and services available during visit</t>
  </si>
  <si>
    <t>Forwards information packages on activities/services offered prior to arrival</t>
  </si>
  <si>
    <t>Offers assistance for special event planning as well as the use of all MWR programs and services -- or planning/liaison for off-base activities as appropriate for the visiting unit</t>
  </si>
  <si>
    <t>Negotiates an agreement with visiting unit prior to arrival for activities to be provided and fees to be charged</t>
  </si>
  <si>
    <t>Coordinates visit logistics with key base personnel</t>
  </si>
  <si>
    <t>Schedules recreational events based on requests from visiting unit (e.g. food and beverage sales on the pier, Command MWR parties or sporting events and tournaments, etc.)</t>
  </si>
  <si>
    <t>Meets with visiting units upon arrival to provide briefings on MWR activities and programs</t>
  </si>
  <si>
    <t>Executes logistics as requested by Command/visiting unit for MWR activities selected and reserved</t>
  </si>
  <si>
    <t>Acts as key liaison with all MWR services for duration of stay</t>
  </si>
  <si>
    <t>Conducts exit meeting for evaluation, invoicing and collection of contracted fees for services/activities rendered</t>
  </si>
  <si>
    <t xml:space="preserve">Computer area </t>
  </si>
  <si>
    <t xml:space="preserve">Video game stations </t>
  </si>
  <si>
    <t xml:space="preserve">Table gaming (pool tables, foosball, air-hockey, etc.) </t>
  </si>
  <si>
    <t xml:space="preserve">TV lounge/comfortable seating </t>
  </si>
  <si>
    <t xml:space="preserve">Data ports (for use with personal laptop) </t>
  </si>
  <si>
    <t xml:space="preserve">Mini-theater </t>
  </si>
  <si>
    <t xml:space="preserve">Fitness and exercise facility </t>
  </si>
  <si>
    <t>Laundry facility</t>
  </si>
  <si>
    <t xml:space="preserve">Food concessions </t>
  </si>
  <si>
    <t xml:space="preserve">Recreation Ticket service  </t>
  </si>
  <si>
    <t xml:space="preserve">Wi-Fi  </t>
  </si>
  <si>
    <t>GREEN SPACE PROGRAMMING</t>
  </si>
  <si>
    <t>Coordinates with Command to ensure recreational green space areas that are used for general recreation and leisure activities are properly maintained and ready for use</t>
  </si>
  <si>
    <t>Provides information and referral to park areas for self-directed use within 4 miles of the installation</t>
  </si>
  <si>
    <t>Grills or cooking areas are available</t>
  </si>
  <si>
    <t>Tables and chairs are available</t>
  </si>
  <si>
    <t>GREEN SPACE FACILITY QUALITY: GENERAL REQUIREMENTS</t>
  </si>
  <si>
    <t>Areas that are open after dark have adequate lighting in the recreation spaces and lighting to and from parking areas and restroom facilities</t>
  </si>
  <si>
    <t>Click here if your installation green space areas are not open after dark ====&gt;</t>
  </si>
  <si>
    <t xml:space="preserve">Maintenance of grass and landscaping is consistent with the intended recreational use of the space/facility </t>
  </si>
  <si>
    <t xml:space="preserve">Areas have a dedicated parking lot or access to off-street parking  </t>
  </si>
  <si>
    <t>Safety and informational signage is professional in appearance and displayed where needed (vice all combined into one sign at a single location)</t>
  </si>
  <si>
    <t>Restroom facilities are available within a one minute walk</t>
  </si>
  <si>
    <t>Trash containers are emptied daily when sites are in use</t>
  </si>
  <si>
    <t>Tables, trash containers and grills are maintained in good condition or replaced as needed</t>
  </si>
  <si>
    <t>Restroom facilities are inspected daily to ensure cleanliness, stocked with pertinent supplies and working fixtures</t>
  </si>
  <si>
    <t>Pavilions and picnic structures are structurally sound and free of debris, litter and graffiti</t>
  </si>
  <si>
    <t>Pavilion floors, picnic tables, benches and outdoor cooking receptacles are clean, graffiti-free, in good repair and ready for use</t>
  </si>
  <si>
    <t>GREEN SPACE FACILITY QUALITY</t>
  </si>
  <si>
    <t xml:space="preserve">Picnic sites are inspected daily when in use  </t>
  </si>
  <si>
    <t>Potable water is available within a one minute walk</t>
  </si>
  <si>
    <t xml:space="preserve">At least one site has easy access to typical recreation area (e.g. horseshoes, softball, volleyball, playgrounds, etc) </t>
  </si>
  <si>
    <t xml:space="preserve">At least half of available picnic sites have a covered concrete slab or suitable hard surface area for picnic tables </t>
  </si>
  <si>
    <t>At least one picnic site is ABA accessible</t>
  </si>
  <si>
    <t>Party/Picnic Pavilions</t>
  </si>
  <si>
    <t>There is at least one outdoor pavilion large enough for command events</t>
  </si>
  <si>
    <t>Pavilion is ABA accessible</t>
  </si>
  <si>
    <t xml:space="preserve">Running, potable water is available on site </t>
  </si>
  <si>
    <t>Splash pads/spray parks comply with the Virginia Graeme Baker Pool and Spa Safety Act</t>
  </si>
  <si>
    <t xml:space="preserve">Facility complies with state or installation health guidelines and ordinances </t>
  </si>
  <si>
    <t xml:space="preserve">Splash pads/spray parks comply with the Consumer Product Safety Commission requirements </t>
  </si>
  <si>
    <t>Patron seating is located in or near facility for appropriate line-of-site supervision of children or others utilizing the facility</t>
  </si>
  <si>
    <t>Splash pads/spray parks are ABA accessible</t>
  </si>
  <si>
    <t>Splash pads/spray parks have posted hours of operation</t>
  </si>
  <si>
    <t>Playgrounds are ABA accessible</t>
  </si>
  <si>
    <t xml:space="preserve">Playgrounds meet the Consumer Product Safety Commission and National Recreation and Park Association playground safety guidelines </t>
  </si>
  <si>
    <t xml:space="preserve">Playgrounds are inspected annually by a certified playground inspector  </t>
  </si>
  <si>
    <t xml:space="preserve">Patrons have reasonable access to a hard surface parking areas large enough to accommodate the capacity of the pavilion </t>
  </si>
  <si>
    <t xml:space="preserve">Pavilions have lighting and access to power  </t>
  </si>
  <si>
    <t>MWR splash pads and spray parks 
(zero-depth open parks designed for water play)</t>
  </si>
  <si>
    <t>MWR Playgrounds 
(excluding CYP or Housing Facilities)</t>
  </si>
  <si>
    <t>Picnic sites are equipped with picnic tables and trash receptacles 
(with covers or lids)</t>
  </si>
  <si>
    <t>4.1 Percent Correct Type of Equipment in Compliance With Standards</t>
  </si>
  <si>
    <t>4.1.1</t>
  </si>
  <si>
    <t>4.1.2</t>
  </si>
  <si>
    <t>Webcams are available with internet access</t>
  </si>
  <si>
    <t>4.1.3</t>
  </si>
  <si>
    <t>4.1.4</t>
  </si>
  <si>
    <t>At least one flat screen television dedicated for gaming systems (TV should be as large as your facility wall space will allow (no smaller than 32"), comfortable for multiple player use and of the highest quality picture definition technology available)</t>
  </si>
  <si>
    <t>4.1.5</t>
  </si>
  <si>
    <t xml:space="preserve">At least one large flat screen television dedicated for movie/TV viewing (at least 60" with the highest quality picture definition technology available)  </t>
  </si>
  <si>
    <t>4.1.6</t>
  </si>
  <si>
    <t>At least one additional large flat screen television dedicated for TV viewing (at least 32" with the highest quality picture definition technology available)</t>
  </si>
  <si>
    <t>4.1.7</t>
  </si>
  <si>
    <t>Movies are shown in compliance with Navy Motion Picture Service regulations (NDVD formats)</t>
  </si>
  <si>
    <t>4.1.8</t>
  </si>
  <si>
    <t>DJ equipment is on hand for participant use</t>
  </si>
  <si>
    <t>4.1.9</t>
  </si>
  <si>
    <t>Recording equipment is on hand for participant use</t>
  </si>
  <si>
    <t>4.1.10</t>
  </si>
  <si>
    <t>4.1.11</t>
  </si>
  <si>
    <t>Multiple cell phone charging ports or stations that accommodate a wide range of devices</t>
  </si>
  <si>
    <t>4.1.12</t>
  </si>
  <si>
    <t>4.1.13</t>
  </si>
  <si>
    <t>Seating and furniture is modern, inviting and comfortable for the activity the space is supporting (i.e. movie viewing, gaming, Wi-Fi area)</t>
  </si>
  <si>
    <t>4.1.14</t>
  </si>
  <si>
    <t>Access to a properly equipped passenger van/vehicle</t>
  </si>
  <si>
    <t>4.1.15</t>
  </si>
  <si>
    <t>Access to utility vehicle (i.e. truck, cargo van) for program and event logistical support</t>
  </si>
  <si>
    <t>4.1.16</t>
  </si>
  <si>
    <t>PA system (portable or built-in) in Liberty space</t>
  </si>
  <si>
    <t>4.1.17</t>
  </si>
  <si>
    <t>Access to portable sound system suitable for outdoor use</t>
  </si>
  <si>
    <t>4.1.18</t>
  </si>
  <si>
    <t>Digital music library for event use and programming</t>
  </si>
  <si>
    <t>4.1.19</t>
  </si>
  <si>
    <t>Access to at least 5 different types of event/program equipment that can be used inside or outside (e.g. inflatables, bull horn, digital projector, sumo suites, jousting, canopies, lawn games, team-building equipment, etc.)</t>
  </si>
  <si>
    <t>4.1.20</t>
  </si>
  <si>
    <t>Access to leisure skill equipment (e.g. Community Recreation, SAQ, etc.)</t>
  </si>
  <si>
    <t>4.1.21</t>
  </si>
  <si>
    <t>Video surveillance system</t>
  </si>
  <si>
    <t>4.1.22</t>
  </si>
  <si>
    <t>Liberty Program has access to government issued smartphone</t>
  </si>
  <si>
    <t>4.1.23</t>
  </si>
  <si>
    <t>A digital camera is available</t>
  </si>
  <si>
    <t>4.1.24</t>
  </si>
  <si>
    <t>MWR Liberty branded promotion materials to include at least three of the following separate items: table cloth, 10X10 canopy, green screens, retractable banner, flags, banners, van wrap</t>
  </si>
  <si>
    <t>4.1.25</t>
  </si>
  <si>
    <t>POS is used for automated trip/program registration, sales, patron tracking</t>
  </si>
  <si>
    <t>4.2  Percent Equipment Replaced Due to Life-Cycle Requirements</t>
  </si>
  <si>
    <t>4.2.1</t>
  </si>
  <si>
    <t>Liberty Program equipment is working and available for patron use at least 95% of operating hours</t>
  </si>
  <si>
    <t>4.2.2</t>
  </si>
  <si>
    <t>An equipment replacement plan is in place and has been updated in the last 12 months</t>
  </si>
  <si>
    <t>4.2.3</t>
  </si>
  <si>
    <t>At least 15% of the total value of program equipment is replaced in accordance with the average life-cycles of the equipment</t>
  </si>
  <si>
    <t>Check the box that falls within your actual range</t>
  </si>
  <si>
    <t>10-15% replaced in the last year</t>
  </si>
  <si>
    <t>5-9% replaced in the last year</t>
  </si>
  <si>
    <t>4.2.4</t>
  </si>
  <si>
    <t>All Liberty Program equipment (e.g. seating, loungers, games, etc.) that is inoperative is moved to an area not visible to customers within 24 hours. If equipment cannot be moved, a CNIC out of order sign is prominently displayed</t>
  </si>
  <si>
    <t>4.2.5</t>
  </si>
  <si>
    <t>Action is taken to repair/replace inoperative equipment within 2 business days</t>
  </si>
  <si>
    <t>5.1  Percent Compliance With Administrative Requirements</t>
  </si>
  <si>
    <t>5.1.1</t>
  </si>
  <si>
    <t>Hourly, daily, monthly and annual patron usage of Liberty Center and program/event participation is tracked and recorded</t>
  </si>
  <si>
    <t>5.1.2</t>
  </si>
  <si>
    <t>An event/activity/trip event plan is completed and shared with all staff</t>
  </si>
  <si>
    <t>5.1.3</t>
  </si>
  <si>
    <t>Creates an internal annual calendar where special events, leisure skill programs, trips and tours, and other scheduled programs are planned and budgeted</t>
  </si>
  <si>
    <t>5.1.4</t>
  </si>
  <si>
    <t>Creates a monthly external program calendar for patrons to see that highlights special events, leisure skill programs, trips and tours, and other scheduled programs</t>
  </si>
  <si>
    <t>5.1.5</t>
  </si>
  <si>
    <t xml:space="preserve">Promotion and publicity efforts work in conjunction with marketing department to target to the millennial Sailor
</t>
  </si>
  <si>
    <t>5.1.6</t>
  </si>
  <si>
    <t>An established process is in place to minimize wait times for gaming systems and computers</t>
  </si>
  <si>
    <t>5.1.7</t>
  </si>
  <si>
    <t>The Liberty Program has an employee handbook on site that contains safety, emergency procedures, rules and regulations, cleaning procedures, cash handling, patron eligibility, a written customer greeting/interaction standard, etc</t>
  </si>
  <si>
    <t>5.1.8</t>
  </si>
  <si>
    <t>Customer feedback is answered within two business days of the Liberty Program Manager's receipt/notification</t>
  </si>
  <si>
    <t>5.1.9</t>
  </si>
  <si>
    <t>All staff have knowledge and understanding of Chapter 10, CNICINST 1710.3 (series), Operation of Morale, Welfare and Recreation (MWR) Programs</t>
  </si>
  <si>
    <t>5.1.10</t>
  </si>
  <si>
    <t>Program evaluations are collected from patrons after each event and trip</t>
  </si>
  <si>
    <t>5.1.11</t>
  </si>
  <si>
    <t>5.1.12</t>
  </si>
  <si>
    <t>After action reports and program evaluations are evaluated and used to determine future program offerings</t>
  </si>
  <si>
    <t>5.1.13</t>
  </si>
  <si>
    <t>MWR Liberty logo appears in all promotion and publicity</t>
  </si>
  <si>
    <t>5.1.14</t>
  </si>
  <si>
    <t>All staff have acknowledged and signed the current Standard Operating Procedures (SOPs) that include opening/closing procedures, cash handling, emergency procedures, incident/accident reporting, trips and tours, etc.)</t>
  </si>
  <si>
    <t>5.1.15</t>
  </si>
  <si>
    <t>Managers are actively using employee IDPs to assist professional development</t>
  </si>
  <si>
    <t>5.1.16</t>
  </si>
  <si>
    <t>5.1.17</t>
  </si>
  <si>
    <t>Liberty Manager is involved in the development of the annual budget</t>
  </si>
  <si>
    <t>5.1.18</t>
  </si>
  <si>
    <t>Liberty Program has an effective theft prevention plan</t>
  </si>
  <si>
    <t>5.1.19</t>
  </si>
  <si>
    <t>Liberty professional/managerial staff are onsite during peak facility usage hours</t>
  </si>
  <si>
    <t>5.1.20</t>
  </si>
  <si>
    <t>Liberty professional/managerial staff are onsite for major/high visibility programs/events</t>
  </si>
  <si>
    <t>5.1.21</t>
  </si>
  <si>
    <t xml:space="preserve">There are a minimum of two staff on duty in the Single Sailor Center during peak hours </t>
  </si>
  <si>
    <t>5.1.22</t>
  </si>
  <si>
    <t>Use of volunteers is in accordance with CNIC Inst. 1710.3 (series)</t>
  </si>
  <si>
    <t>5.1.23</t>
  </si>
  <si>
    <t>All commercial sponsorship is solicited via the designated commercial sponsorship coordinator</t>
  </si>
  <si>
    <t>5.1.24</t>
  </si>
  <si>
    <t>All Liberty employees are assigned to a standardized Liberty PD</t>
  </si>
  <si>
    <t>5.1.25</t>
  </si>
  <si>
    <t>Files with current training certifications, licenses and qualifications are maintained for all staff and volunteers</t>
  </si>
  <si>
    <t>5.1.26</t>
  </si>
  <si>
    <t>Liberty webpage content is current and correct</t>
  </si>
  <si>
    <t>5.1.27</t>
  </si>
  <si>
    <t>All Liberty signage is professionally prepared</t>
  </si>
  <si>
    <t>5.1.28</t>
  </si>
  <si>
    <t>Hours of operation are displayed in a professional manner and are readable at a distance of at least 10 feet</t>
  </si>
  <si>
    <t>5.1.29</t>
  </si>
  <si>
    <t>Liberty Program staff has access to a NMCI/OneNet/other Navy-authorized computer</t>
  </si>
  <si>
    <t>5.1.30</t>
  </si>
  <si>
    <t>Liberty has a sufficient amount of secured storage space</t>
  </si>
  <si>
    <t>5.1.31</t>
  </si>
  <si>
    <t>Single Sailor Center is identified on base maps and in welcome aboard packages</t>
  </si>
  <si>
    <t>CUSTOMER SATISFACTION</t>
  </si>
  <si>
    <t>Survey Instructions</t>
  </si>
  <si>
    <t>PURPOSE OF THIS SECTION</t>
  </si>
  <si>
    <t xml:space="preserve">To describe how to conduct your Customer Satisfaction Survey. </t>
  </si>
  <si>
    <t>BACKGROUND</t>
  </si>
  <si>
    <t xml:space="preserve">In addition to assessing the five standards areas, you need to determine how satisfied your customers are with your programs and services. The following will provide you information on how to conduct a customer satisfaction survey for your program.  </t>
  </si>
  <si>
    <t>INSTRUMENT</t>
  </si>
  <si>
    <t>The survey that will be used for this process is program specific and is located on surveymonkey.com. The Liberty Program survey will be utilized for obtaining customer feedback and in calculating the customer satisfaction score.</t>
  </si>
  <si>
    <t>INFORMATION</t>
  </si>
  <si>
    <t xml:space="preserve">The survey is open continuously all year long. Customer satisfaction scores will be pulled at the end of each fiscal year (30 September) to determine an annual satisfaction score for the individual programs as well as one MWR Program score.  </t>
  </si>
  <si>
    <t>Step 1</t>
  </si>
  <si>
    <t xml:space="preserve">Encourage customers to take the survey online via the survey monkey link. In addition to the online option (especially if Wi-Fi is a challenge), Installations can provide customers with a paper copy to complete. This is best used during/after classes and events. If this paper method is utilized, it will be necessary for a staff member to enter the data in to the survey monkey tool.  </t>
  </si>
  <si>
    <t>Step 2</t>
  </si>
  <si>
    <t xml:space="preserve">Collect a sufficient number of surveys from your customers. Push the survey at various times throughout the year (spring, summer, winter) to get a good sampling of customers and programs offered. Do your best to collect surveys from a variety of customers; active duty, family members, retirees, authorized civilians, etc.  </t>
  </si>
  <si>
    <t>Step 3</t>
  </si>
  <si>
    <t>Use the survey monkey analytical link to review the customer survey scores and comments. Act on comments that are actionable items and follow up with customers who ask for a response.</t>
  </si>
  <si>
    <t>Liberty Program Survey Monkey Questions</t>
  </si>
  <si>
    <t>1. Overall, how satisfied or dissatisfied are you with the MWR Liberty Program?</t>
  </si>
  <si>
    <t>2. Which of the following words would you use to describe our customer service?</t>
  </si>
  <si>
    <t>3. How would you rate the availability of Wi-Fi and internet network?</t>
  </si>
  <si>
    <t>4. How would you rate the cleanliness of our Liberty Center?</t>
  </si>
  <si>
    <t>5. How would you rate the availability of recreational games and equipment?</t>
  </si>
  <si>
    <t>6. How would you rate the availability of food and beverage options in or around the Liberty Center?</t>
  </si>
  <si>
    <t>7. How satisfied are you with the variety of activities and off-base trips offered?</t>
  </si>
  <si>
    <t>8. How would you rate the condition of the furniture and equipment?</t>
  </si>
  <si>
    <t>9. Which of the following words would you use to describe the convenience of facility hours, programs and event times?</t>
  </si>
  <si>
    <t>10. Which of the following words would you use to describe the Liberty Program's marketing and communication methods?</t>
  </si>
  <si>
    <t>11. Do you have any other comments, questions, or concerns?</t>
  </si>
  <si>
    <t>Surge protectors are available for all stationary electronic equipment 
(i.e. TV, game systems, printers, PC, etc.)</t>
  </si>
  <si>
    <t>At least two table games are available for patron use 
(i.e. regulation pool tables, foosball, ping pong, air hockey, etc.)</t>
  </si>
  <si>
    <t>Position Descriptions</t>
  </si>
  <si>
    <r>
      <rPr>
        <b/>
        <sz val="12"/>
        <color theme="1"/>
        <rFont val="Times New Roman"/>
        <family val="1"/>
      </rPr>
      <t xml:space="preserve">NF-0189-02 Recreation Assistant: </t>
    </r>
    <r>
      <rPr>
        <sz val="12"/>
        <color theme="1"/>
        <rFont val="Times New Roman"/>
        <family val="1"/>
      </rPr>
      <t xml:space="preserve"> Assists the Liberty Program Manager and Coordinator in planning, implementing and promoting the base-wide single service member program. Carries out daily operations in the Single Sailor Center. Assists management with events and activities. Enforces rules, regulations and policies of the Center. May be responsible for accepting payments and record-keeping for Liberty activities and events. </t>
    </r>
  </si>
  <si>
    <r>
      <rPr>
        <b/>
        <sz val="12"/>
        <color theme="1"/>
        <rFont val="Times New Roman"/>
        <family val="1"/>
      </rPr>
      <t>NF-0189-01 Recreation Aid:</t>
    </r>
    <r>
      <rPr>
        <sz val="12"/>
        <color theme="1"/>
        <rFont val="Times New Roman"/>
        <family val="1"/>
      </rPr>
      <t xml:space="preserve">  Issues equipment and tracks usage in the Single Sailor Center. Provides information to single service member for on base activities and events. Assists management with events and activities. Enforces rules, regulations and policies of the facility. May be responsible for accepting payments and record-keeping for Liberty activities and events. </t>
    </r>
  </si>
  <si>
    <t>Jumbo</t>
  </si>
  <si>
    <t>EXTRA LARGE</t>
  </si>
  <si>
    <t>LARGE</t>
  </si>
  <si>
    <t>MEDIUM</t>
  </si>
  <si>
    <t>SMALL</t>
  </si>
  <si>
    <t>EXTRA SMALL</t>
  </si>
  <si>
    <t>Metric 1.1  Percent Compliance with Staffing Standards</t>
  </si>
  <si>
    <t xml:space="preserve">Staffing is expressed as full time equivalents (FTEs), not the actual number of employees.  To determine your FTE hours, combine all full-time, part time and flex employee annual payroll hours, then divide by 2087. You can do this by running a report in Kronos to determine the total annual payroll hours charged to Liberty, to include full-time, part-time and flexible employees. </t>
  </si>
  <si>
    <t>Based on the number of FTEs calculated above, check the boxes that correspond to the position levels currently employed by Liberty.  You should have one check box for each FTE identified.  When you check the box, “FALSE” is replaced by “TRUE.”</t>
  </si>
  <si>
    <t>See the Position Description tab for a brief description of the duties for each position title.</t>
  </si>
  <si>
    <t>Position Filled Below Grade Level</t>
  </si>
  <si>
    <t>Recreation Assistant/Recreation Aid (GS 3-5/ NF 1/2)</t>
  </si>
  <si>
    <t>Recreation Laborer (NA 04)</t>
  </si>
  <si>
    <t>Recreation Assistant (GS 5-7/NF 2)</t>
  </si>
  <si>
    <t>Recreation Assistant (GS 3-5/NF 2)</t>
  </si>
  <si>
    <t>Recreation Assistant/Recreation Aid (GS 3/ NF 1/2)</t>
  </si>
  <si>
    <t xml:space="preserve">Your percent compliance with this metric:   </t>
  </si>
  <si>
    <t xml:space="preserve">Your percent compliance with this metric:  </t>
  </si>
  <si>
    <t>Partial Score</t>
  </si>
  <si>
    <t xml:space="preserve">Program Standards Sub-Matrix </t>
  </si>
  <si>
    <t xml:space="preserve">Personnel Sub-Matrix </t>
  </si>
  <si>
    <t xml:space="preserve">Facilities Sub-Matrix </t>
  </si>
  <si>
    <t xml:space="preserve">Programming Sub-Matrix </t>
  </si>
  <si>
    <t xml:space="preserve">Equipment Sub-Matrix </t>
  </si>
  <si>
    <t>1. Personnel</t>
  </si>
  <si>
    <t>2. Facilities</t>
  </si>
  <si>
    <t>3. Program</t>
  </si>
  <si>
    <t>4. Equipment</t>
  </si>
  <si>
    <t>5. Administration</t>
  </si>
  <si>
    <t xml:space="preserve"> 1.1 Percent Staffing Level </t>
  </si>
  <si>
    <t>1.2 Percent With Appropriate Qualifications</t>
  </si>
  <si>
    <t>2.2 Percent Compliance with Maintenance Standards</t>
  </si>
  <si>
    <t>3.1 Percent Compliance with Programming Standards</t>
  </si>
  <si>
    <t>4.2 Percent of Equipment Replaced due to Life-Cycle Requirements</t>
  </si>
  <si>
    <t>Performance</t>
  </si>
  <si>
    <t>Score</t>
  </si>
  <si>
    <t>Weight</t>
  </si>
  <si>
    <t>Index</t>
  </si>
  <si>
    <t>Value</t>
  </si>
  <si>
    <t xml:space="preserve"> </t>
  </si>
  <si>
    <t>Level III - Other Ongoing Professional Development
(FFR, N91, college courses, industry specific training)</t>
  </si>
  <si>
    <t>1.3 Percent Receiving 
Required Training</t>
  </si>
  <si>
    <t>2.3 Percent Compliance with Hours of Operation</t>
  </si>
  <si>
    <t>2.1 Percent Compliance with Facility and Sq Ft. Standards</t>
  </si>
  <si>
    <t>3.2 Percent Compliance with Sailor Adventure Quest</t>
  </si>
  <si>
    <t>3.3 Percent Compliance with Command Support</t>
  </si>
  <si>
    <t>3.4 Percent Compliance with Fleet Recreation</t>
  </si>
  <si>
    <t>3.5 Percent Compliance with Green Space</t>
  </si>
  <si>
    <t>4.1 Percent Correct Type of Equipment in Compliance 
with Standards</t>
  </si>
  <si>
    <t>Sheet Score:</t>
  </si>
  <si>
    <t>5.1 Percent Compliance with Administrative Requirements</t>
  </si>
  <si>
    <t xml:space="preserve">Administration Sub-Matrix </t>
  </si>
  <si>
    <t>Your Final Score:</t>
  </si>
  <si>
    <t>3.6 Alternative Library</t>
  </si>
  <si>
    <t>Offered for children</t>
  </si>
  <si>
    <t>Offered for teens</t>
  </si>
  <si>
    <t>Offered for adults</t>
  </si>
  <si>
    <t xml:space="preserve">Computers have Microsoft Office Suite </t>
  </si>
  <si>
    <t>If no video rentals ====&gt; click here</t>
  </si>
  <si>
    <t>If no audio rentals ====&gt; click here</t>
  </si>
  <si>
    <t>No family housing on installation ====&gt; click here</t>
  </si>
  <si>
    <t>At least one computer available for child use, if near housing area</t>
  </si>
  <si>
    <t>Has all offered library services available during all hours the facility is open</t>
  </si>
  <si>
    <t>Provides non accountable property (paperbacks)</t>
  </si>
  <si>
    <t>Provides local library orientation and instruction in the use of E-Library programs, services, materials and resources for all interested customers</t>
  </si>
  <si>
    <t>Provides assistance and training to customers in the use of (a) workstations, printers, scanners, (b) database products - how to access, search strategies, troubleshooting, (c) instruction in application software such as resume programs, (d) troubleshooting customer issues with equipment and software</t>
  </si>
  <si>
    <t>Offers a Children’s Story Time at least one time per month. 
Offered by recreation staff or outside provider – inside the facility or at another on base location</t>
  </si>
  <si>
    <t>Liberty either owns or has easy access to a fax/scanner</t>
  </si>
  <si>
    <t>An agreement with MWR and a local public library is in place to provide additional needed library services</t>
  </si>
  <si>
    <t>The library materials are processed, organized, and maintained</t>
  </si>
  <si>
    <t>SOPs are in place, current and are accessible to all recreation employees, covering the following: (if items are checked out)
Requirements for establishing borrower identification (including all relevant Privacy Act information)
Rules for use of library materials (length of the loan periods, and any restrictions on the types and numbers of materials loaned to individuals at one time)
Policies for all patron services
Policies for use of all library equipment
Policies regarding lost, damaged, destroyed and overdue library materials
Overdue fines and fees, if collected</t>
  </si>
  <si>
    <t>Either offers or has easy access to Wi-Fi</t>
  </si>
  <si>
    <t>N/A - If the Installation has a Navy General Library 
Check here to make this section N/A and go no further ====&gt;</t>
  </si>
  <si>
    <t>Program / Facility Orientation (including installation MWR orientation)</t>
  </si>
  <si>
    <t>INSTALLATION HAS A SINGLE SAILOR CENTER</t>
  </si>
  <si>
    <t>NAVY SINGLE SAILOR PROGRAM STANDARDS</t>
  </si>
  <si>
    <t xml:space="preserve">Our goal is to get the Sailor "hooked" on MWR. We are sometimes the first program that the Sailors associate with MWR besides Fitness. When you are measuring your program against these standards; this should be the first thought for successful growth. The primary goal is to get the Sailor engaged with recreation. </t>
  </si>
  <si>
    <t>3.1 Liberty Programming</t>
  </si>
  <si>
    <t>Shared facility or space is available and accessible (can be all hands facility) at least 60 hours per week</t>
  </si>
  <si>
    <t>Shared facility or space is accessible to junior Sailors at 7 days a week</t>
  </si>
  <si>
    <t>There are program specific hours for junior Sailors  (e.g. center or facility is programmed for junior Sailors from 6-9pm)</t>
  </si>
  <si>
    <t>Patron participation increased over 10% prior fiscal year</t>
  </si>
  <si>
    <t>Each installation should have a minimum of 5 popular outings advertised for their area/regional bucket list  
Note: Focus on cultural and unique attractions for your geographic area</t>
  </si>
  <si>
    <t>3.1.16</t>
  </si>
  <si>
    <t>3.1.17</t>
  </si>
  <si>
    <t>3.1.18</t>
  </si>
  <si>
    <t>3.1.19</t>
  </si>
  <si>
    <t>3.1.20</t>
  </si>
  <si>
    <t>3.1.21</t>
  </si>
  <si>
    <t>3.1.22</t>
  </si>
  <si>
    <t>If the Installation has a DFS office or did not have visiting units in the past year, check here to make this section N/A. Otherwise, complete the following assessment ====&gt;</t>
  </si>
  <si>
    <t>The following equipment is considered essential or core to the delivery of the Single Sailor Program. Single Sailor Program either owns or has access to the following equipment for patron use. Equipment can be located with a Single Sailor Center, Recreation Center, or MWR Warehouse.</t>
  </si>
  <si>
    <t>Liberty Computer Equipment</t>
  </si>
  <si>
    <t>Liberty Gaming Equipment</t>
  </si>
  <si>
    <t>Liberty Movie Equipment</t>
  </si>
  <si>
    <t>Liberty Facility Equipment</t>
  </si>
  <si>
    <t>Liberty Programming Equipment</t>
  </si>
  <si>
    <t>Liberty Administration Equipment</t>
  </si>
  <si>
    <t>Fleet Recreation Equipment</t>
  </si>
  <si>
    <t>4.1.26</t>
  </si>
  <si>
    <t>4.1.27</t>
  </si>
  <si>
    <t>4.1.28</t>
  </si>
  <si>
    <t>4.1.29</t>
  </si>
  <si>
    <t>4.1.30</t>
  </si>
  <si>
    <t>4.1.31</t>
  </si>
  <si>
    <t>4.1.32</t>
  </si>
  <si>
    <t>4.1.33</t>
  </si>
  <si>
    <t>4.1.34</t>
  </si>
  <si>
    <t>4.1.35</t>
  </si>
  <si>
    <t>4.1.36</t>
  </si>
  <si>
    <t>4.1.37</t>
  </si>
  <si>
    <t>4.1.38</t>
  </si>
  <si>
    <t>4.1.39</t>
  </si>
  <si>
    <t>4.1.40</t>
  </si>
  <si>
    <t>4.1.41</t>
  </si>
  <si>
    <t>4.1.42</t>
  </si>
  <si>
    <t>4.1.43</t>
  </si>
  <si>
    <t>4.1.44</t>
  </si>
  <si>
    <t>4.1.45</t>
  </si>
  <si>
    <t>Green Space Equipment</t>
  </si>
  <si>
    <t>Alternative Delivery Library Equipment</t>
  </si>
  <si>
    <t>5.1.32</t>
  </si>
  <si>
    <t>5.1.33</t>
  </si>
  <si>
    <t>5.1.34</t>
  </si>
  <si>
    <t>SINGLE SAILOR CENTER</t>
  </si>
  <si>
    <t>2.1.19</t>
  </si>
  <si>
    <t>2.1.20</t>
  </si>
  <si>
    <t>2.1.21</t>
  </si>
  <si>
    <t>2.1.22</t>
  </si>
  <si>
    <t>2.1.23</t>
  </si>
  <si>
    <t>2.1.24</t>
  </si>
  <si>
    <t>2.1.25</t>
  </si>
  <si>
    <t>2.1.26</t>
  </si>
  <si>
    <t>2.1.27</t>
  </si>
  <si>
    <t>2.1.28</t>
  </si>
  <si>
    <t>2.1.29</t>
  </si>
  <si>
    <t>2.1.30</t>
  </si>
  <si>
    <t>2.1.31</t>
  </si>
  <si>
    <t>2.1.32</t>
  </si>
  <si>
    <t>2.1.33</t>
  </si>
  <si>
    <t>2.1.34</t>
  </si>
  <si>
    <t>2.1.35</t>
  </si>
  <si>
    <t>2.1.36</t>
  </si>
  <si>
    <t>2.1.37</t>
  </si>
  <si>
    <t>2.1.38</t>
  </si>
  <si>
    <t>2.1.39</t>
  </si>
  <si>
    <t>2.1.40</t>
  </si>
  <si>
    <t>2.1.41</t>
  </si>
  <si>
    <t>2.1.42</t>
  </si>
  <si>
    <t>2.1.43</t>
  </si>
  <si>
    <t>2.1.44</t>
  </si>
  <si>
    <t>2.1.45</t>
  </si>
  <si>
    <t>2.1.46</t>
  </si>
  <si>
    <t>2.1.47</t>
  </si>
  <si>
    <t>If installation has no splash pads or spray parks or oversight is under another MWR program, please check here and skip standards 2.1.39 thru 2.1.44 ====&gt;</t>
  </si>
  <si>
    <t>If MWR playgrounds are not managed under Community Recreation, check here and skip standards 2.1.45 thru 2.1.47 ====&gt;</t>
  </si>
  <si>
    <t>Your Percent Compliance with Liberty Programming:</t>
  </si>
  <si>
    <t>3.2.1</t>
  </si>
  <si>
    <t>Liberty Gaming</t>
  </si>
  <si>
    <t>Liberty Movies</t>
  </si>
  <si>
    <t>Liberty Wi-Fi</t>
  </si>
  <si>
    <t>Liberty Filler Activities</t>
  </si>
  <si>
    <t>Your Percent Compliance with SAQ Programming:</t>
  </si>
  <si>
    <t>Your Percent Compliance with Official Command Quality of Life Programming:</t>
  </si>
  <si>
    <t>Your Percent Compliance with Fleet Recreation Programming:</t>
  </si>
  <si>
    <t>3.2.2</t>
  </si>
  <si>
    <t>3.2.3</t>
  </si>
  <si>
    <t>3.3.1</t>
  </si>
  <si>
    <t>3.3.2</t>
  </si>
  <si>
    <t>3.3.3</t>
  </si>
  <si>
    <t>3.3.4</t>
  </si>
  <si>
    <t>3.3.5</t>
  </si>
  <si>
    <t>3.4.1</t>
  </si>
  <si>
    <t>3.4.2</t>
  </si>
  <si>
    <t>3.4.3</t>
  </si>
  <si>
    <t>3.4.4</t>
  </si>
  <si>
    <t>3.4.5</t>
  </si>
  <si>
    <t>3.4.6</t>
  </si>
  <si>
    <t>3.4.7</t>
  </si>
  <si>
    <t>3.4.8</t>
  </si>
  <si>
    <t>3.4.9</t>
  </si>
  <si>
    <t>3.4.10</t>
  </si>
  <si>
    <t>3.4.11</t>
  </si>
  <si>
    <t>Your Percent Compliance with Green Space Programming:</t>
  </si>
  <si>
    <t>Your Percent Compliance with Alternative Library Delivery:</t>
  </si>
  <si>
    <t>ALTERNATIVE LIBRARY DELIVERY PROGRAMMING</t>
  </si>
  <si>
    <t xml:space="preserve">Standards have been included for installations that have Alternative Library  Delivery Programs that may come under the immediate supervision of the Community Recreation Director and be located in the Liberty or Community Recreation Program.  The expectations for these programs are less than those of a Navy General Library.  </t>
  </si>
  <si>
    <t>If the Installation has a Navy General Library 
Check here to make this N/A and go no further ====&gt;</t>
  </si>
  <si>
    <t>3.5.1</t>
  </si>
  <si>
    <t>3.5.2</t>
  </si>
  <si>
    <t>3.5.3</t>
  </si>
  <si>
    <t>3.6.1</t>
  </si>
  <si>
    <t>3.6.2</t>
  </si>
  <si>
    <t>3.6.3</t>
  </si>
  <si>
    <t>3.6.4</t>
  </si>
  <si>
    <t>3.6.5</t>
  </si>
  <si>
    <t>3.6.6</t>
  </si>
  <si>
    <t>3.6.7</t>
  </si>
  <si>
    <t>`</t>
  </si>
  <si>
    <t>Video equipment that supports materials offered for checkout</t>
  </si>
  <si>
    <t>Audio equipment that supports materials offered for checkout</t>
  </si>
  <si>
    <t>If no dedicated Single Sailor Center ====&gt; click here 
Move to standard 2.1.19</t>
  </si>
  <si>
    <t>Computer stations with internet access and a minimum of one networked printer 
(Wi-Fi) for customer use</t>
  </si>
  <si>
    <t xml:space="preserve">
SINGLE SAILOR PROGRAM</t>
  </si>
  <si>
    <t>Official Command Quality of Life Event Support Equipment</t>
  </si>
  <si>
    <t>2.1 Facility Quality</t>
  </si>
  <si>
    <t>2.3 Hours of Operation</t>
  </si>
  <si>
    <t>Liberty Programs incorporate access to a multi-purpose facility where active duty personnel can socialize and participate in individual, group, social and competitive activities. The Liberty Program targets junior Sailors (18-25 year old E1-E6), and is restricted to active duty geo-bachelors and their accompanied guests 18 years of age and older.  Recreation Centers may include Category C food and beverage elements (e.g. snack bars, sports bars - limited to beer/wine only, etc). Slot machines and any other gambling devices and machines are not permitted in Recreation Centers.</t>
  </si>
  <si>
    <t>Liberty Programs incorporate various types of recreational and leisure activities, including instructional programming. Sailor Adventure Quest (SAQ)  is a method to introduce activities through a 3 stage process that encourages Sailors to continue participating in those activities beyond Liberty’s initial introduction. SAQ strives to take a Sailor from first timer to a comfortable beginner who is able to engage in the activity with more confidence.</t>
  </si>
  <si>
    <t xml:space="preserve">CAT A programs such as Command Support, Fleet Recreation, alternative library, and Green Space Management are a part of the Recreation program's responsibility. These programs are managed by the Community Recreation Director and may include Liberty Program oversight of the CAT A services. These include Command support for quality of life events, parties and concierge services. Fleet Recreation involves ship briefings/boarding, indocs, and Command presentations. Recreational green space includes MWR parks, pavilions, outside play areas, trails and even play spaces inclusive of playgrounds. Liberty and Community Recreation work together to be the stewards of this all encompassing program. Liberty may help and assist in coordinating reservations, Command use of picnic pavilions, booking parties in outdoor spaces and calling in trouble calls for mowing, repair or project coordination for these recreation spaces. </t>
  </si>
  <si>
    <t>A recreation assistant has at least one year of experience either paid or volunteer experience with trouble shooting/technical support for audio visual, gaming, Wi-Fi, and consumer electronics</t>
  </si>
  <si>
    <t>Minor urgent facility maintenance issues are reported within 48 hours</t>
  </si>
  <si>
    <t>Interior design have been updated within the last 5 years</t>
  </si>
  <si>
    <t>2.2.9</t>
  </si>
  <si>
    <t>Floor coverings and wall coverings have been updated within the last 5 years</t>
  </si>
  <si>
    <t>Center hours of operation are fixed, clearly posted, and advertised outside the center</t>
  </si>
  <si>
    <t>Shared facility or space is accessible on all holidays</t>
  </si>
  <si>
    <t>Liberty Program participation in the MWR Intramural Program</t>
  </si>
  <si>
    <t>When Liberty patrons participate in Community Recreation events, discounted fees are offered</t>
  </si>
  <si>
    <t>3.2.4</t>
  </si>
  <si>
    <t>Availability and selection of games in the facility is determined utilizing patron assessment and popularity trends in gaming</t>
  </si>
  <si>
    <t xml:space="preserve">Participates in the Navy Motion Picture Service Program to provide new release viewings </t>
  </si>
  <si>
    <t>Liberty staff works with the N9 marketing branch to produce professional quality materials to help promote the Liberty Program</t>
  </si>
  <si>
    <t>If the Installation does not have children
Check here to make this N/A ====&gt;</t>
  </si>
  <si>
    <t>If the Installation does not have teens
Check here to make this N/A ====&gt;</t>
  </si>
  <si>
    <t>Recreation staff offers DoD or Navy six week Summer Reading Program with kick off and wrap up activities. Check all that apply:</t>
  </si>
  <si>
    <t>Majority (over 70%) of the computers in the center are a mixture of CAC enabled laptops or smart tablets that are available for checkout OR personal use devices</t>
  </si>
  <si>
    <t>All staff have knowledge and understanding of the Single Sailor Program Standards</t>
  </si>
  <si>
    <t>All employees wear a uniform that is consistent with the installations MWR dress code policy; including a name tag</t>
  </si>
  <si>
    <t>5.1.35</t>
  </si>
  <si>
    <t>This document was developed to assist you in assessing your Single Sailor program's level of compliance with approved Navy standards. The worksheets allow you to indicate whether or not you comply with each standard.  As you check the blocks, the workbook calculates a total score (see the bottom of each sheet and the Scoring Matrix tab). You must score yourself in all five metric areas Personnel, Facilities, Programs, Equipment and Administration. Worksheets (tabs) have been prepared for each area, you need only click on a tab to begin working. The metric areas are organized as follows, see the tab for each.</t>
  </si>
  <si>
    <t>WHAT HAPPENS NEXT</t>
  </si>
  <si>
    <t xml:space="preserve">The score for your program will be calculated using the data received during the fiscal year (1 Oct-30 Sep). This score is combined with the other MWR Programs on your Installation to establish an overall MWR customer satisfaction score that is used in the MWR Accreditation Workbook. Not only is the survey overall score used but how you use the data and comments received as well as your feedback process is considered during the accreditation site visit.  </t>
  </si>
  <si>
    <r>
      <rPr>
        <b/>
        <sz val="12"/>
        <color theme="1"/>
        <rFont val="Times New Roman"/>
        <family val="1"/>
      </rPr>
      <t xml:space="preserve">NF-0188-03/04 Supervisory Recreation Specialist (Single Sailor Program Manager/SAQ Program Coordinator): </t>
    </r>
    <r>
      <rPr>
        <sz val="12"/>
        <color theme="1"/>
        <rFont val="Times New Roman"/>
        <family val="1"/>
      </rPr>
      <t>Responsible for the expeditious and efficient performance of the Liberty Program and its operating facilities. Interprets manuals, directives and publications prescribed by higher authorities that affect the operations of the local Liberty Program and MWR Department. May work directly for the Community Recreation Director. Develops and manages a comprehensive schedule of single service member programs in accordance with CNIC Program Standards, including scheduling, organizing, publicizing, budgeting, directing and evaluating both recurring and non-recurring activities for the target population. Oversees daily operations and planning for the Single Sailor Center. Directly supervises the Liberty Program Coordinator(s), Recreation Assistant(s) and Recreation Aid(s). May supervise volunteers, including college interns, for support of both the center and Liberty Program.</t>
    </r>
  </si>
  <si>
    <t>Single Sailor Program Manager/Supervisory Recreation Specialist (GS 9-11/NF 3/4)</t>
  </si>
  <si>
    <t>Single Sailor Program Coordinator/Supervisory Recreation Specialist (GS 7-9/NF 3)</t>
  </si>
  <si>
    <t>Single Sailor Program Coordinator/Supervisory Recreation Specialist (GS 5-7/NF 3)</t>
  </si>
  <si>
    <t>The Single Sailor Program Manager possesses an undergraduate degree</t>
  </si>
  <si>
    <t>Click here if your installation size does not require a Single Sailor Manager ====&gt;</t>
  </si>
  <si>
    <t>The Single Sailor Program Manager has at least two years of programming experience in the recreation field</t>
  </si>
  <si>
    <t>The Single Sailor Program Manager has at least one year of supervisory experience</t>
  </si>
  <si>
    <t xml:space="preserve">Single Sailor Program Manager and/or Coordinator has attended NAF 101 </t>
  </si>
  <si>
    <t>Single Sailor Program Manager and/or Coordinator has attended the Event Planning E-Learning Event</t>
  </si>
  <si>
    <t xml:space="preserve">Single Sailor Program Manager and/or Coordinator has attended Fiscal Oversight Training  </t>
  </si>
  <si>
    <t xml:space="preserve">Single Sailor Program staff member who is the dedicated Sailor Adventure Quest Coordinator or Leisure Skill Development Coordinator has been trained on the appropriate way to deliver instructional programming for junior Sailors </t>
  </si>
  <si>
    <t xml:space="preserve">Single Sailor Program Manager and/or Coordinator has completed a professional training related to "marketing to millenials"  </t>
  </si>
  <si>
    <t>Single Sailor Program Manager and/or Coordinator has completed a social media training related to policy and guidance of posting appropriate content on Navy websites</t>
  </si>
  <si>
    <t xml:space="preserve">In the last year, Single Sailor Program Manager and/or coordinator has participated (minimum of 4 hours) in desk guide and on-the-job training in other MWR disciplines. </t>
  </si>
  <si>
    <r>
      <rPr>
        <b/>
        <sz val="12"/>
        <color theme="1"/>
        <rFont val="Times New Roman"/>
        <family val="1"/>
      </rPr>
      <t xml:space="preserve">NA-3502-04 Recreation Laborer: </t>
    </r>
    <r>
      <rPr>
        <sz val="12"/>
        <color theme="1"/>
        <rFont val="Times New Roman"/>
        <family val="1"/>
      </rPr>
      <t>Perform duties commonly found in a variety of work situations and incidental to many different occupations in MWR such as grounds maintenance, warehouses, facilities, and rental operations.  This involves heavy labor, the use of hand and power tools, operating motor vehicles, towed, and large equipment.</t>
    </r>
  </si>
  <si>
    <t>Single Sailor Program Coordinator/Recreation Specialist (GS 7-9/NF 2/3)</t>
  </si>
  <si>
    <t>The Single Sailor Program Coordinator possesses an undergraduate degree or has at least two years of programming experience in the recreation field</t>
  </si>
  <si>
    <t xml:space="preserve">Medium </t>
  </si>
  <si>
    <t>Small</t>
  </si>
  <si>
    <t xml:space="preserve">X-Small </t>
  </si>
  <si>
    <t>Liberty partners with MWR and other N9 departments to share resources and enhance program offerings (e.g. Fleet and Family Support Center and Housing)</t>
  </si>
  <si>
    <t>&lt;5% replaced in the last year</t>
  </si>
  <si>
    <t xml:space="preserve">Standards have been included for installations that have Green Space Programming that may come under the immediate supervision of the Community Recreation Director and be located in the Liberty or Community Recreation Program.   </t>
  </si>
  <si>
    <t>Acts as the central point of contact for reserving outdoor recreation areas (e.g. installation owned parks, picnic areas, playgrounds, trails, lakes and beaches/waterfront areas, etc.)</t>
  </si>
  <si>
    <t xml:space="preserve">A Fleet Recreation Center (not a Single Sailor Center or Community Recreation Center) is readily available to shipboard Sailors. The center can be a physical, mobile or temporary facility. The following amenities are within walking distance of the ships/piers or transportation is provided to facilities that can provide:
</t>
  </si>
  <si>
    <t>After action reports are completed for each program, event, activity and kept on file for future use</t>
  </si>
  <si>
    <r>
      <rPr>
        <b/>
        <sz val="12"/>
        <color theme="1"/>
        <rFont val="Times New Roman"/>
        <family val="1"/>
      </rPr>
      <t>NF-1071-02 Audiovisual Production Series (Gaming/Entertainment):</t>
    </r>
    <r>
      <rPr>
        <sz val="12"/>
        <color theme="1"/>
        <rFont val="Times New Roman"/>
        <family val="1"/>
      </rPr>
      <t xml:space="preserve"> Repair internal components; installs new hardware and software, provides documentation; trouble shooting computers and technical issues for the center. Recreation Assistant: Assists with technology support for recreation programs. Assists in  audio visual, gaming, Wi-Fi, connection trouble shooting, daily operations at the Single Sailor Center. Assists management with activities. May be responsible for accepting payments and record-keeping for Liberty activities and events. Such experience is typically gained in the IT field or through the performance of work where the primary concern is audio-visual.</t>
    </r>
  </si>
  <si>
    <t>Minimum of 12,019 sq ft</t>
  </si>
  <si>
    <t>Minimum of 8,799</t>
  </si>
  <si>
    <t>Minimum of 5,304</t>
  </si>
  <si>
    <t>Minimum of 4,050</t>
  </si>
  <si>
    <t>&lt;8</t>
  </si>
  <si>
    <t>&lt;6</t>
  </si>
  <si>
    <t>&lt;3</t>
  </si>
  <si>
    <t>&lt;2</t>
  </si>
  <si>
    <t>&lt;1</t>
  </si>
  <si>
    <t>&lt;4</t>
  </si>
  <si>
    <r>
      <rPr>
        <b/>
        <sz val="12"/>
        <color theme="1"/>
        <rFont val="Times New Roman"/>
        <family val="1"/>
      </rPr>
      <t xml:space="preserve">NF-0188-02/03 Recreation Specialist (Single Sailor Program/SAQ Program Coordinator): </t>
    </r>
    <r>
      <rPr>
        <sz val="12"/>
        <color theme="1"/>
        <rFont val="Times New Roman"/>
        <family val="1"/>
      </rPr>
      <t>Coordinates the planning, development, implementation and evaluation of the base-wide single service member program activity schedule. Provides input for annual budget regarding the cost of program activities and supplies for Single Sailor Center operations. May act in the place of the Liberty Manager in his or her absence.</t>
    </r>
  </si>
  <si>
    <t>At least one recreation assistant has an Associate's degree or at least one year of programming experience in the recreation field</t>
  </si>
  <si>
    <t>In the last year, Single Sailor Program Manager and/or Coordinator has participated in on-the-job training in other N9 disciplines (CYP, NGIS, F&amp;B, Finance, FFSC, Safe Harbor, etc.)</t>
  </si>
  <si>
    <t xml:space="preserve">In the last year, Single Sailor Program Manager and/or Coordinator has received training by either HQ staff or designated SME on the Managers Desk Guide </t>
  </si>
  <si>
    <t>If installation does not have a fleet recreation click here 
check here (for N/A) and skip standards 4.1.27 - 4.1.39 ====&gt;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</si>
</sst>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
  </numFmts>
  <fonts count="10" x14ac:knownFonts="1">
    <font>
      <sz val="11"/>
      <color theme="1"/>
      <name val="Calibri"/>
      <family val="2"/>
      <scheme val="minor"/>
    </font>
    <font>
      <sz val="11"/>
      <color theme="1"/>
      <name val="Calibri"/>
      <family val="2"/>
      <scheme val="minor"/>
    </font>
    <font>
      <sz val="12"/>
      <color theme="1"/>
      <name val="Times New Roman"/>
      <family val="1"/>
    </font>
    <font>
      <b/>
      <sz val="12"/>
      <color theme="1"/>
      <name val="Times New Roman"/>
      <family val="1"/>
    </font>
    <font>
      <sz val="12"/>
      <color theme="0"/>
      <name val="Times New Roman"/>
      <family val="1"/>
    </font>
    <font>
      <b/>
      <i/>
      <sz val="12"/>
      <color theme="1"/>
      <name val="Times New Roman"/>
      <family val="1"/>
    </font>
    <font>
      <i/>
      <sz val="12"/>
      <color theme="1"/>
      <name val="Times New Roman"/>
      <family val="1"/>
    </font>
    <font>
      <b/>
      <sz val="11"/>
      <color theme="1"/>
      <name val="Calibri"/>
      <family val="2"/>
      <scheme val="minor"/>
    </font>
    <font>
      <sz val="12"/>
      <color rgb="FF000000"/>
      <name val="Times New Roman"/>
      <family val="1"/>
    </font>
    <font>
      <b/>
      <sz val="16"/>
      <color theme="1"/>
      <name val="Times New Roman"/>
      <family val="1"/>
    </font>
  </fonts>
  <fills count="5">
    <fill>
      <patternFill patternType="none"/>
    </fill>
    <fill>
      <patternFill patternType="gray125"/>
    </fill>
    <fill>
      <patternFill patternType="solid">
        <fgColor theme="2" tint="-0.249977111117893"/>
        <bgColor indexed="64"/>
      </patternFill>
    </fill>
    <fill>
      <patternFill patternType="solid">
        <fgColor theme="8" tint="0.59999389629810485"/>
        <bgColor indexed="64"/>
      </patternFill>
    </fill>
    <fill>
      <patternFill patternType="solid">
        <fgColor rgb="FFFFFFFF"/>
        <bgColor indexed="64"/>
      </patternFill>
    </fill>
  </fills>
  <borders count="95">
    <border>
      <left/>
      <right/>
      <top/>
      <bottom/>
      <diagonal/>
    </border>
    <border>
      <left/>
      <right/>
      <top/>
      <bottom style="double">
        <color auto="1"/>
      </bottom>
      <diagonal/>
    </border>
    <border>
      <left style="medium">
        <color auto="1"/>
      </left>
      <right style="medium">
        <color auto="1"/>
      </right>
      <top style="medium">
        <color auto="1"/>
      </top>
      <bottom style="medium">
        <color auto="1"/>
      </bottom>
      <diagonal/>
    </border>
    <border>
      <left/>
      <right/>
      <top style="double">
        <color auto="1"/>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double">
        <color auto="1"/>
      </bottom>
      <diagonal/>
    </border>
    <border>
      <left/>
      <right style="thin">
        <color auto="1"/>
      </right>
      <top style="thin">
        <color auto="1"/>
      </top>
      <bottom style="thin">
        <color auto="1"/>
      </bottom>
      <diagonal/>
    </border>
    <border>
      <left style="thin">
        <color auto="1"/>
      </left>
      <right style="thin">
        <color auto="1"/>
      </right>
      <top style="double">
        <color auto="1"/>
      </top>
      <bottom style="thin">
        <color auto="1"/>
      </bottom>
      <diagonal/>
    </border>
    <border>
      <left style="thin">
        <color auto="1"/>
      </left>
      <right/>
      <top style="thin">
        <color auto="1"/>
      </top>
      <bottom style="double">
        <color auto="1"/>
      </bottom>
      <diagonal/>
    </border>
    <border>
      <left style="thin">
        <color indexed="64"/>
      </left>
      <right/>
      <top style="thin">
        <color indexed="64"/>
      </top>
      <bottom/>
      <diagonal/>
    </border>
    <border>
      <left/>
      <right style="thin">
        <color auto="1"/>
      </right>
      <top style="thin">
        <color indexed="64"/>
      </top>
      <bottom/>
      <diagonal/>
    </border>
    <border>
      <left style="thin">
        <color indexed="64"/>
      </left>
      <right/>
      <top/>
      <bottom/>
      <diagonal/>
    </border>
    <border>
      <left/>
      <right style="thin">
        <color auto="1"/>
      </right>
      <top/>
      <bottom/>
      <diagonal/>
    </border>
    <border>
      <left style="thin">
        <color auto="1"/>
      </left>
      <right/>
      <top style="thin">
        <color auto="1"/>
      </top>
      <bottom style="thin">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auto="1"/>
      </left>
      <right style="thin">
        <color auto="1"/>
      </right>
      <top/>
      <bottom style="thin">
        <color auto="1"/>
      </bottom>
      <diagonal/>
    </border>
    <border>
      <left/>
      <right/>
      <top style="double">
        <color auto="1"/>
      </top>
      <bottom style="double">
        <color auto="1"/>
      </bottom>
      <diagonal/>
    </border>
    <border>
      <left style="thin">
        <color auto="1"/>
      </left>
      <right style="thin">
        <color auto="1"/>
      </right>
      <top style="thin">
        <color auto="1"/>
      </top>
      <bottom/>
      <diagonal/>
    </border>
    <border>
      <left style="thin">
        <color auto="1"/>
      </left>
      <right style="thin">
        <color auto="1"/>
      </right>
      <top/>
      <bottom/>
      <diagonal/>
    </border>
    <border>
      <left style="double">
        <color auto="1"/>
      </left>
      <right style="double">
        <color auto="1"/>
      </right>
      <top style="double">
        <color auto="1"/>
      </top>
      <bottom style="double">
        <color auto="1"/>
      </bottom>
      <diagonal/>
    </border>
    <border>
      <left/>
      <right/>
      <top style="double">
        <color auto="1"/>
      </top>
      <bottom style="medium">
        <color auto="1"/>
      </bottom>
      <diagonal/>
    </border>
    <border>
      <left/>
      <right style="thin">
        <color auto="1"/>
      </right>
      <top/>
      <bottom style="thin">
        <color auto="1"/>
      </bottom>
      <diagonal/>
    </border>
    <border>
      <left style="thin">
        <color auto="1"/>
      </left>
      <right/>
      <top style="double">
        <color auto="1"/>
      </top>
      <bottom style="double">
        <color auto="1"/>
      </bottom>
      <diagonal/>
    </border>
    <border>
      <left style="thin">
        <color auto="1"/>
      </left>
      <right style="thin">
        <color auto="1"/>
      </right>
      <top style="double">
        <color auto="1"/>
      </top>
      <bottom style="double">
        <color auto="1"/>
      </bottom>
      <diagonal/>
    </border>
    <border>
      <left/>
      <right style="double">
        <color auto="1"/>
      </right>
      <top style="double">
        <color auto="1"/>
      </top>
      <bottom style="double">
        <color auto="1"/>
      </bottom>
      <diagonal/>
    </border>
    <border>
      <left style="thin">
        <color auto="1"/>
      </left>
      <right style="thin">
        <color auto="1"/>
      </right>
      <top/>
      <bottom style="double">
        <color auto="1"/>
      </bottom>
      <diagonal/>
    </border>
    <border>
      <left style="double">
        <color auto="1"/>
      </left>
      <right style="double">
        <color auto="1"/>
      </right>
      <top/>
      <bottom style="double">
        <color auto="1"/>
      </bottom>
      <diagonal/>
    </border>
    <border>
      <left style="thin">
        <color auto="1"/>
      </left>
      <right/>
      <top/>
      <bottom style="thin">
        <color auto="1"/>
      </bottom>
      <diagonal/>
    </border>
    <border>
      <left style="double">
        <color auto="1"/>
      </left>
      <right/>
      <top style="double">
        <color auto="1"/>
      </top>
      <bottom style="double">
        <color auto="1"/>
      </bottom>
      <diagonal/>
    </border>
    <border>
      <left/>
      <right style="medium">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medium">
        <color auto="1"/>
      </bottom>
      <diagonal/>
    </border>
    <border>
      <left style="medium">
        <color auto="1"/>
      </left>
      <right style="medium">
        <color auto="1"/>
      </right>
      <top style="thin">
        <color auto="1"/>
      </top>
      <bottom style="thin">
        <color auto="1"/>
      </bottom>
      <diagonal/>
    </border>
    <border>
      <left style="thin">
        <color auto="1"/>
      </left>
      <right style="thin">
        <color auto="1"/>
      </right>
      <top style="thin">
        <color auto="1"/>
      </top>
      <bottom style="medium">
        <color auto="1"/>
      </bottom>
      <diagonal/>
    </border>
    <border>
      <left style="double">
        <color auto="1"/>
      </left>
      <right style="thin">
        <color auto="1"/>
      </right>
      <top style="double">
        <color auto="1"/>
      </top>
      <bottom style="double">
        <color auto="1"/>
      </bottom>
      <diagonal/>
    </border>
    <border>
      <left style="thin">
        <color auto="1"/>
      </left>
      <right style="thin">
        <color auto="1"/>
      </right>
      <top style="medium">
        <color auto="1"/>
      </top>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style="medium">
        <color auto="1"/>
      </right>
      <top/>
      <bottom style="thin">
        <color auto="1"/>
      </bottom>
      <diagonal/>
    </border>
    <border>
      <left style="medium">
        <color indexed="64"/>
      </left>
      <right style="thin">
        <color auto="1"/>
      </right>
      <top style="medium">
        <color indexed="64"/>
      </top>
      <bottom style="medium">
        <color indexed="64"/>
      </bottom>
      <diagonal/>
    </border>
    <border>
      <left style="medium">
        <color indexed="64"/>
      </left>
      <right style="thin">
        <color auto="1"/>
      </right>
      <top style="medium">
        <color indexed="64"/>
      </top>
      <bottom/>
      <diagonal/>
    </border>
    <border>
      <left style="thin">
        <color auto="1"/>
      </left>
      <right style="medium">
        <color auto="1"/>
      </right>
      <top style="medium">
        <color auto="1"/>
      </top>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medium">
        <color indexed="64"/>
      </left>
      <right style="thin">
        <color auto="1"/>
      </right>
      <top style="thin">
        <color auto="1"/>
      </top>
      <bottom style="medium">
        <color indexed="64"/>
      </bottom>
      <diagonal/>
    </border>
    <border>
      <left style="medium">
        <color indexed="64"/>
      </left>
      <right style="thin">
        <color auto="1"/>
      </right>
      <top style="thin">
        <color auto="1"/>
      </top>
      <bottom style="double">
        <color indexed="64"/>
      </bottom>
      <diagonal/>
    </border>
    <border>
      <left style="thin">
        <color auto="1"/>
      </left>
      <right style="medium">
        <color auto="1"/>
      </right>
      <top style="thin">
        <color auto="1"/>
      </top>
      <bottom style="double">
        <color indexed="64"/>
      </bottom>
      <diagonal/>
    </border>
    <border>
      <left style="medium">
        <color indexed="64"/>
      </left>
      <right style="thin">
        <color auto="1"/>
      </right>
      <top/>
      <bottom style="thin">
        <color auto="1"/>
      </bottom>
      <diagonal/>
    </border>
    <border>
      <left style="medium">
        <color indexed="64"/>
      </left>
      <right style="thin">
        <color auto="1"/>
      </right>
      <top/>
      <bottom style="double">
        <color indexed="64"/>
      </bottom>
      <diagonal/>
    </border>
    <border>
      <left style="thin">
        <color auto="1"/>
      </left>
      <right style="medium">
        <color auto="1"/>
      </right>
      <top/>
      <bottom style="double">
        <color indexed="64"/>
      </bottom>
      <diagonal/>
    </border>
    <border>
      <left style="medium">
        <color indexed="64"/>
      </left>
      <right style="thin">
        <color auto="1"/>
      </right>
      <top style="double">
        <color indexed="64"/>
      </top>
      <bottom style="double">
        <color indexed="64"/>
      </bottom>
      <diagonal/>
    </border>
    <border>
      <left style="thin">
        <color auto="1"/>
      </left>
      <right style="medium">
        <color auto="1"/>
      </right>
      <top style="double">
        <color indexed="64"/>
      </top>
      <bottom style="double">
        <color indexed="64"/>
      </bottom>
      <diagonal/>
    </border>
    <border>
      <left style="double">
        <color auto="1"/>
      </left>
      <right style="medium">
        <color auto="1"/>
      </right>
      <top style="double">
        <color auto="1"/>
      </top>
      <bottom style="double">
        <color auto="1"/>
      </bottom>
      <diagonal/>
    </border>
    <border>
      <left style="medium">
        <color indexed="64"/>
      </left>
      <right style="thin">
        <color auto="1"/>
      </right>
      <top style="thin">
        <color auto="1"/>
      </top>
      <bottom/>
      <diagonal/>
    </border>
    <border>
      <left style="medium">
        <color auto="1"/>
      </left>
      <right style="thin">
        <color auto="1"/>
      </right>
      <top/>
      <bottom/>
      <diagonal/>
    </border>
    <border>
      <left style="medium">
        <color auto="1"/>
      </left>
      <right style="thin">
        <color auto="1"/>
      </right>
      <top style="double">
        <color auto="1"/>
      </top>
      <bottom style="thin">
        <color auto="1"/>
      </bottom>
      <diagonal/>
    </border>
    <border>
      <left style="medium">
        <color auto="1"/>
      </left>
      <right/>
      <top style="double">
        <color auto="1"/>
      </top>
      <bottom style="double">
        <color auto="1"/>
      </bottom>
      <diagonal/>
    </border>
    <border>
      <left style="thin">
        <color indexed="64"/>
      </left>
      <right style="medium">
        <color auto="1"/>
      </right>
      <top style="double">
        <color auto="1"/>
      </top>
      <bottom style="thin">
        <color auto="1"/>
      </bottom>
      <diagonal/>
    </border>
    <border>
      <left/>
      <right style="medium">
        <color auto="1"/>
      </right>
      <top style="double">
        <color auto="1"/>
      </top>
      <bottom style="double">
        <color auto="1"/>
      </bottom>
      <diagonal/>
    </border>
    <border>
      <left style="medium">
        <color auto="1"/>
      </left>
      <right style="thin">
        <color auto="1"/>
      </right>
      <top style="double">
        <color auto="1"/>
      </top>
      <bottom/>
      <diagonal/>
    </border>
    <border>
      <left style="medium">
        <color auto="1"/>
      </left>
      <right/>
      <top/>
      <bottom style="double">
        <color auto="1"/>
      </bottom>
      <diagonal/>
    </border>
    <border>
      <left style="medium">
        <color auto="1"/>
      </left>
      <right/>
      <top style="thin">
        <color auto="1"/>
      </top>
      <bottom/>
      <diagonal/>
    </border>
    <border>
      <left style="thin">
        <color auto="1"/>
      </left>
      <right style="medium">
        <color auto="1"/>
      </right>
      <top style="double">
        <color auto="1"/>
      </top>
      <bottom/>
      <diagonal/>
    </border>
    <border>
      <left style="medium">
        <color auto="1"/>
      </left>
      <right style="double">
        <color auto="1"/>
      </right>
      <top style="double">
        <color auto="1"/>
      </top>
      <bottom style="double">
        <color auto="1"/>
      </bottom>
      <diagonal/>
    </border>
    <border>
      <left/>
      <right style="medium">
        <color auto="1"/>
      </right>
      <top/>
      <bottom style="double">
        <color auto="1"/>
      </bottom>
      <diagonal/>
    </border>
    <border>
      <left style="thin">
        <color indexed="64"/>
      </left>
      <right style="medium">
        <color auto="1"/>
      </right>
      <top style="double">
        <color auto="1"/>
      </top>
      <bottom style="medium">
        <color auto="1"/>
      </bottom>
      <diagonal/>
    </border>
    <border>
      <left style="medium">
        <color auto="1"/>
      </left>
      <right/>
      <top style="double">
        <color auto="1"/>
      </top>
      <bottom/>
      <diagonal/>
    </border>
    <border>
      <left style="medium">
        <color auto="1"/>
      </left>
      <right/>
      <top/>
      <bottom style="thin">
        <color auto="1"/>
      </bottom>
      <diagonal/>
    </border>
    <border>
      <left style="medium">
        <color auto="1"/>
      </left>
      <right/>
      <top style="double">
        <color auto="1"/>
      </top>
      <bottom style="thin">
        <color auto="1"/>
      </bottom>
      <diagonal/>
    </border>
    <border>
      <left/>
      <right style="medium">
        <color auto="1"/>
      </right>
      <top/>
      <bottom style="thin">
        <color auto="1"/>
      </bottom>
      <diagonal/>
    </border>
    <border>
      <left style="thin">
        <color indexed="64"/>
      </left>
      <right style="thin">
        <color auto="1"/>
      </right>
      <top style="double">
        <color auto="1"/>
      </top>
      <bottom/>
      <diagonal/>
    </border>
    <border>
      <left/>
      <right style="medium">
        <color auto="1"/>
      </right>
      <top style="thin">
        <color auto="1"/>
      </top>
      <bottom style="double">
        <color auto="1"/>
      </bottom>
      <diagonal/>
    </border>
    <border>
      <left/>
      <right style="thin">
        <color auto="1"/>
      </right>
      <top style="thin">
        <color auto="1"/>
      </top>
      <bottom style="double">
        <color indexed="64"/>
      </bottom>
      <diagonal/>
    </border>
    <border>
      <left style="thin">
        <color auto="1"/>
      </left>
      <right/>
      <top style="double">
        <color auto="1"/>
      </top>
      <bottom style="thin">
        <color auto="1"/>
      </bottom>
      <diagonal/>
    </border>
    <border>
      <left/>
      <right style="thin">
        <color auto="1"/>
      </right>
      <top style="double">
        <color auto="1"/>
      </top>
      <bottom style="thin">
        <color auto="1"/>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auto="1"/>
      </right>
      <top style="thin">
        <color auto="1"/>
      </top>
      <bottom/>
      <diagonal/>
    </border>
    <border>
      <left style="medium">
        <color auto="1"/>
      </left>
      <right/>
      <top style="thin">
        <color auto="1"/>
      </top>
      <bottom style="thin">
        <color indexed="64"/>
      </bottom>
      <diagonal/>
    </border>
    <border>
      <left style="thin">
        <color auto="1"/>
      </left>
      <right style="medium">
        <color auto="1"/>
      </right>
      <top style="thin">
        <color auto="1"/>
      </top>
      <bottom/>
      <diagonal/>
    </border>
    <border>
      <left style="thin">
        <color auto="1"/>
      </left>
      <right style="medium">
        <color auto="1"/>
      </right>
      <top/>
      <bottom style="medium">
        <color indexed="64"/>
      </bottom>
      <diagonal/>
    </border>
  </borders>
  <cellStyleXfs count="3">
    <xf numFmtId="0" fontId="0" fillId="0" borderId="0"/>
    <xf numFmtId="9" fontId="1" fillId="0" borderId="0" applyFont="0" applyFill="0" applyBorder="0" applyAlignment="0" applyProtection="0"/>
    <xf numFmtId="0" fontId="2" fillId="0" borderId="0">
      <alignment horizontal="left" vertical="top" wrapText="1"/>
    </xf>
  </cellStyleXfs>
  <cellXfs count="395">
    <xf numFmtId="0" fontId="0" fillId="0" borderId="0" xfId="0"/>
    <xf numFmtId="0" fontId="2" fillId="0" borderId="0" xfId="2">
      <alignment horizontal="left" vertical="top" wrapText="1"/>
    </xf>
    <xf numFmtId="0" fontId="2" fillId="0" borderId="0" xfId="2" applyAlignment="1">
      <alignment horizontal="left" vertical="top"/>
    </xf>
    <xf numFmtId="0" fontId="2" fillId="0" borderId="0" xfId="2" applyAlignment="1">
      <alignment horizontal="left" vertical="top" wrapText="1"/>
    </xf>
    <xf numFmtId="0" fontId="3" fillId="0" borderId="0" xfId="2" applyFont="1">
      <alignment horizontal="left" vertical="top" wrapText="1"/>
    </xf>
    <xf numFmtId="0" fontId="2" fillId="0" borderId="0" xfId="2" applyAlignment="1">
      <alignment horizontal="center" vertical="top" wrapText="1"/>
    </xf>
    <xf numFmtId="0" fontId="3" fillId="0" borderId="0" xfId="2" applyFont="1" applyAlignment="1">
      <alignment horizontal="center" vertical="top" wrapText="1"/>
    </xf>
    <xf numFmtId="0" fontId="2" fillId="0" borderId="0" xfId="2" applyAlignment="1">
      <alignment horizontal="left" vertical="top" wrapText="1"/>
    </xf>
    <xf numFmtId="0" fontId="2" fillId="0" borderId="0" xfId="2" applyAlignment="1">
      <alignment horizontal="right" vertical="top" wrapText="1"/>
    </xf>
    <xf numFmtId="0" fontId="2" fillId="0" borderId="1" xfId="2" applyBorder="1">
      <alignment horizontal="left" vertical="top" wrapText="1"/>
    </xf>
    <xf numFmtId="0" fontId="2" fillId="0" borderId="4" xfId="2" applyBorder="1">
      <alignment horizontal="left" vertical="top" wrapText="1"/>
    </xf>
    <xf numFmtId="0" fontId="2" fillId="0" borderId="7" xfId="2" applyBorder="1">
      <alignment horizontal="left" vertical="top" wrapText="1"/>
    </xf>
    <xf numFmtId="0" fontId="2" fillId="0" borderId="5" xfId="2" applyBorder="1">
      <alignment horizontal="left" vertical="top" wrapText="1"/>
    </xf>
    <xf numFmtId="0" fontId="2" fillId="0" borderId="2" xfId="2" applyBorder="1">
      <alignment horizontal="left" vertical="top" wrapText="1"/>
    </xf>
    <xf numFmtId="0" fontId="2" fillId="0" borderId="8" xfId="2" applyBorder="1">
      <alignment horizontal="left" vertical="top" wrapText="1"/>
    </xf>
    <xf numFmtId="0" fontId="2" fillId="0" borderId="0" xfId="2" applyBorder="1" applyAlignment="1">
      <alignment horizontal="center" vertical="top" wrapText="1"/>
    </xf>
    <xf numFmtId="9" fontId="2" fillId="0" borderId="2" xfId="1" applyFont="1" applyBorder="1" applyAlignment="1">
      <alignment horizontal="center" vertical="top" wrapText="1"/>
    </xf>
    <xf numFmtId="0" fontId="4" fillId="0" borderId="0" xfId="2" applyFont="1" applyAlignment="1">
      <alignment horizontal="center" vertical="top" wrapText="1"/>
    </xf>
    <xf numFmtId="0" fontId="3" fillId="0" borderId="0" xfId="2" applyFont="1" applyBorder="1" applyAlignment="1">
      <alignment horizontal="center" vertical="top" wrapText="1"/>
    </xf>
    <xf numFmtId="0" fontId="2" fillId="0" borderId="0" xfId="2" applyBorder="1" applyAlignment="1">
      <alignment horizontal="right" vertical="top" wrapText="1"/>
    </xf>
    <xf numFmtId="0" fontId="2" fillId="0" borderId="1" xfId="2" applyBorder="1" applyAlignment="1">
      <alignment horizontal="right" vertical="top" wrapText="1"/>
    </xf>
    <xf numFmtId="0" fontId="2" fillId="0" borderId="0" xfId="2" applyAlignment="1">
      <alignment horizontal="right" vertical="center" wrapText="1"/>
    </xf>
    <xf numFmtId="0" fontId="2" fillId="0" borderId="0" xfId="2" applyBorder="1" applyAlignment="1">
      <alignment horizontal="right" vertical="center" wrapText="1"/>
    </xf>
    <xf numFmtId="0" fontId="2" fillId="0" borderId="0" xfId="2" applyAlignment="1">
      <alignment horizontal="center" vertical="center" wrapText="1"/>
    </xf>
    <xf numFmtId="0" fontId="3" fillId="0" borderId="0" xfId="2" applyFont="1" applyAlignment="1">
      <alignment horizontal="center" vertical="center" wrapText="1"/>
    </xf>
    <xf numFmtId="0" fontId="3" fillId="0" borderId="0" xfId="2" applyFont="1" applyAlignment="1">
      <alignment horizontal="left" vertical="top" wrapText="1"/>
    </xf>
    <xf numFmtId="0" fontId="2" fillId="0" borderId="0" xfId="2" applyAlignment="1">
      <alignment horizontal="left" vertical="top" wrapText="1"/>
    </xf>
    <xf numFmtId="0" fontId="2" fillId="0" borderId="0" xfId="2" applyBorder="1" applyAlignment="1">
      <alignment horizontal="center" vertical="center" wrapText="1"/>
    </xf>
    <xf numFmtId="0" fontId="2" fillId="0" borderId="0" xfId="2" applyBorder="1" applyAlignment="1">
      <alignment horizontal="center" wrapText="1"/>
    </xf>
    <xf numFmtId="0" fontId="2" fillId="0" borderId="11" xfId="2" applyBorder="1" applyAlignment="1">
      <alignment horizontal="right" vertical="top" wrapText="1"/>
    </xf>
    <xf numFmtId="0" fontId="2" fillId="0" borderId="12" xfId="2" applyBorder="1" applyAlignment="1">
      <alignment horizontal="right" vertical="top" wrapText="1"/>
    </xf>
    <xf numFmtId="0" fontId="2" fillId="0" borderId="0" xfId="2" applyAlignment="1">
      <alignment horizontal="center" wrapText="1"/>
    </xf>
    <xf numFmtId="0" fontId="4" fillId="0" borderId="0" xfId="2" applyFont="1">
      <alignment horizontal="left" vertical="top" wrapText="1"/>
    </xf>
    <xf numFmtId="9" fontId="2" fillId="0" borderId="2" xfId="1" applyFont="1" applyBorder="1" applyAlignment="1">
      <alignment horizontal="center" vertical="center" wrapText="1"/>
    </xf>
    <xf numFmtId="0" fontId="3" fillId="0" borderId="3" xfId="2" applyFont="1" applyBorder="1" applyAlignment="1">
      <alignment horizontal="right" vertical="top" wrapText="1"/>
    </xf>
    <xf numFmtId="0" fontId="7" fillId="0" borderId="0" xfId="0" applyFont="1" applyAlignment="1">
      <alignment horizontal="center"/>
    </xf>
    <xf numFmtId="0" fontId="0" fillId="0" borderId="0" xfId="0" applyAlignment="1">
      <alignment horizontal="right" vertical="center"/>
    </xf>
    <xf numFmtId="0" fontId="0" fillId="0" borderId="0" xfId="0" applyAlignment="1">
      <alignment horizontal="center" vertical="center"/>
    </xf>
    <xf numFmtId="0" fontId="2" fillId="0" borderId="0" xfId="2" applyBorder="1">
      <alignment horizontal="left" vertical="top" wrapText="1"/>
    </xf>
    <xf numFmtId="0" fontId="3" fillId="0" borderId="7" xfId="2" applyFont="1" applyBorder="1" applyAlignment="1">
      <alignment horizontal="right" vertical="top" wrapText="1"/>
    </xf>
    <xf numFmtId="0" fontId="2" fillId="0" borderId="27" xfId="2" applyBorder="1">
      <alignment horizontal="left" vertical="top" wrapText="1"/>
    </xf>
    <xf numFmtId="0" fontId="3" fillId="0" borderId="0" xfId="0" applyFont="1" applyBorder="1" applyAlignment="1">
      <alignment horizontal="center" wrapText="1"/>
    </xf>
    <xf numFmtId="0" fontId="8" fillId="0" borderId="0" xfId="0" applyFont="1" applyBorder="1" applyAlignment="1">
      <alignment horizontal="left" vertical="center" wrapText="1"/>
    </xf>
    <xf numFmtId="0" fontId="2" fillId="0" borderId="0" xfId="0" applyFont="1" applyAlignment="1">
      <alignment vertical="top"/>
    </xf>
    <xf numFmtId="0" fontId="2" fillId="0" borderId="0" xfId="0" applyFont="1" applyAlignment="1">
      <alignment horizontal="center" vertical="center" wrapText="1"/>
    </xf>
    <xf numFmtId="164" fontId="2" fillId="0" borderId="2" xfId="0" applyNumberFormat="1" applyFont="1" applyBorder="1" applyAlignment="1">
      <alignment horizontal="center" vertical="top"/>
    </xf>
    <xf numFmtId="0" fontId="0" fillId="0" borderId="0" xfId="0"/>
    <xf numFmtId="0" fontId="0" fillId="0" borderId="0" xfId="0" applyAlignment="1">
      <alignment horizontal="center" vertical="center"/>
    </xf>
    <xf numFmtId="0" fontId="2" fillId="0" borderId="20" xfId="2" applyBorder="1">
      <alignment horizontal="left" vertical="top" wrapText="1"/>
    </xf>
    <xf numFmtId="0" fontId="2" fillId="0" borderId="20" xfId="2" applyBorder="1" applyAlignment="1">
      <alignment horizontal="right" vertical="top" wrapText="1"/>
    </xf>
    <xf numFmtId="0" fontId="2" fillId="0" borderId="1" xfId="2" applyBorder="1" applyAlignment="1">
      <alignment horizontal="right" vertical="center" wrapText="1"/>
    </xf>
    <xf numFmtId="0" fontId="6" fillId="0" borderId="29" xfId="2" applyFont="1" applyBorder="1" applyAlignment="1">
      <alignment horizontal="center" vertical="top" wrapText="1"/>
    </xf>
    <xf numFmtId="0" fontId="2" fillId="0" borderId="25" xfId="2" applyBorder="1">
      <alignment horizontal="left" vertical="top" wrapText="1"/>
    </xf>
    <xf numFmtId="0" fontId="2" fillId="0" borderId="34" xfId="2" applyBorder="1">
      <alignment horizontal="left" vertical="top" wrapText="1"/>
    </xf>
    <xf numFmtId="0" fontId="2" fillId="0" borderId="33" xfId="2" applyBorder="1">
      <alignment horizontal="left" vertical="top" wrapText="1"/>
    </xf>
    <xf numFmtId="0" fontId="2" fillId="0" borderId="32" xfId="2" applyBorder="1">
      <alignment horizontal="left" vertical="top" wrapText="1"/>
    </xf>
    <xf numFmtId="0" fontId="2" fillId="0" borderId="35" xfId="2" applyBorder="1">
      <alignment horizontal="left" vertical="top" wrapText="1"/>
    </xf>
    <xf numFmtId="0" fontId="2" fillId="0" borderId="13" xfId="2" applyBorder="1">
      <alignment horizontal="left" vertical="top" wrapText="1"/>
    </xf>
    <xf numFmtId="0" fontId="2" fillId="0" borderId="30" xfId="2" applyBorder="1">
      <alignment horizontal="left" vertical="top" wrapText="1"/>
    </xf>
    <xf numFmtId="0" fontId="2" fillId="0" borderId="28" xfId="2" applyBorder="1" applyAlignment="1">
      <alignment horizontal="right" vertical="top" wrapText="1"/>
    </xf>
    <xf numFmtId="0" fontId="2" fillId="0" borderId="25" xfId="2" applyBorder="1" applyAlignment="1">
      <alignment horizontal="right" vertical="top" wrapText="1"/>
    </xf>
    <xf numFmtId="0" fontId="2" fillId="0" borderId="26" xfId="2" applyBorder="1">
      <alignment horizontal="left" vertical="top" wrapText="1"/>
    </xf>
    <xf numFmtId="0" fontId="6" fillId="0" borderId="36" xfId="2" applyFont="1" applyBorder="1" applyAlignment="1">
      <alignment horizontal="center" vertical="top" wrapText="1"/>
    </xf>
    <xf numFmtId="0" fontId="2" fillId="0" borderId="0" xfId="2" applyAlignment="1">
      <alignment horizontal="left" vertical="top" wrapText="1"/>
    </xf>
    <xf numFmtId="0" fontId="2" fillId="0" borderId="0" xfId="2" applyBorder="1" applyAlignment="1">
      <alignment horizontal="left" vertical="top" wrapText="1"/>
    </xf>
    <xf numFmtId="0" fontId="2" fillId="0" borderId="29" xfId="2" applyBorder="1">
      <alignment horizontal="left" vertical="top" wrapText="1"/>
    </xf>
    <xf numFmtId="0" fontId="2" fillId="0" borderId="11" xfId="2" applyBorder="1">
      <alignment horizontal="left" vertical="top" wrapText="1"/>
    </xf>
    <xf numFmtId="0" fontId="2" fillId="0" borderId="37" xfId="2" applyBorder="1" applyAlignment="1">
      <alignment horizontal="right" vertical="top" wrapText="1"/>
    </xf>
    <xf numFmtId="0" fontId="2" fillId="0" borderId="0" xfId="2" applyFont="1">
      <alignment horizontal="left" vertical="top" wrapText="1"/>
    </xf>
    <xf numFmtId="0" fontId="2" fillId="0" borderId="0" xfId="2" applyFont="1" applyAlignment="1">
      <alignment horizontal="right" vertical="center" wrapText="1"/>
    </xf>
    <xf numFmtId="0" fontId="7" fillId="0" borderId="0" xfId="0" applyFont="1"/>
    <xf numFmtId="0" fontId="9" fillId="0" borderId="0" xfId="2" applyFont="1" applyAlignment="1">
      <alignment horizontal="center" vertical="top" wrapText="1"/>
    </xf>
    <xf numFmtId="0" fontId="0" fillId="0" borderId="0" xfId="0"/>
    <xf numFmtId="0" fontId="2" fillId="0" borderId="5" xfId="2" applyBorder="1" applyAlignment="1">
      <alignment horizontal="right" vertical="center" wrapText="1"/>
    </xf>
    <xf numFmtId="0" fontId="2" fillId="0" borderId="25" xfId="2" applyBorder="1" applyAlignment="1">
      <alignment horizontal="right" vertical="center" wrapText="1"/>
    </xf>
    <xf numFmtId="0" fontId="2" fillId="0" borderId="38" xfId="2" applyBorder="1" applyAlignment="1">
      <alignment horizontal="center" vertical="top" wrapText="1"/>
    </xf>
    <xf numFmtId="9" fontId="3" fillId="0" borderId="0" xfId="2" applyNumberFormat="1" applyFont="1" applyAlignment="1">
      <alignment horizontal="center" vertical="top" wrapText="1"/>
    </xf>
    <xf numFmtId="0" fontId="3" fillId="0" borderId="0" xfId="2" applyFont="1" applyAlignment="1">
      <alignment horizontal="right" vertical="top" wrapText="1"/>
    </xf>
    <xf numFmtId="165" fontId="2" fillId="0" borderId="0" xfId="0" applyNumberFormat="1" applyFont="1" applyBorder="1"/>
    <xf numFmtId="165" fontId="2" fillId="0" borderId="0" xfId="0" applyNumberFormat="1" applyFont="1"/>
    <xf numFmtId="165" fontId="2" fillId="0" borderId="14" xfId="0" applyNumberFormat="1" applyFont="1" applyBorder="1"/>
    <xf numFmtId="165" fontId="2" fillId="0" borderId="15" xfId="0" applyNumberFormat="1" applyFont="1" applyBorder="1"/>
    <xf numFmtId="165" fontId="2" fillId="0" borderId="16" xfId="0" applyNumberFormat="1" applyFont="1" applyBorder="1"/>
    <xf numFmtId="165" fontId="3" fillId="0" borderId="17" xfId="0" applyNumberFormat="1" applyFont="1" applyBorder="1" applyAlignment="1">
      <alignment vertical="center"/>
    </xf>
    <xf numFmtId="165" fontId="3" fillId="0" borderId="0" xfId="0" applyNumberFormat="1" applyFont="1" applyBorder="1" applyAlignment="1">
      <alignment vertical="center"/>
    </xf>
    <xf numFmtId="165" fontId="3" fillId="0" borderId="18" xfId="0" applyNumberFormat="1" applyFont="1" applyBorder="1" applyAlignment="1">
      <alignment vertical="center"/>
    </xf>
    <xf numFmtId="165" fontId="3" fillId="0" borderId="0" xfId="0" applyNumberFormat="1" applyFont="1" applyAlignment="1">
      <alignment vertical="center"/>
    </xf>
    <xf numFmtId="165" fontId="3" fillId="0" borderId="17" xfId="0" applyNumberFormat="1" applyFont="1" applyBorder="1" applyAlignment="1">
      <alignment textRotation="90" wrapText="1"/>
    </xf>
    <xf numFmtId="165" fontId="3" fillId="0" borderId="0" xfId="0" applyNumberFormat="1" applyFont="1" applyBorder="1" applyAlignment="1">
      <alignment textRotation="90" wrapText="1"/>
    </xf>
    <xf numFmtId="165" fontId="3" fillId="0" borderId="18" xfId="0" applyNumberFormat="1" applyFont="1" applyBorder="1" applyAlignment="1">
      <alignment textRotation="90" wrapText="1"/>
    </xf>
    <xf numFmtId="165" fontId="3" fillId="0" borderId="0" xfId="0" applyNumberFormat="1" applyFont="1" applyAlignment="1">
      <alignment textRotation="90" wrapText="1"/>
    </xf>
    <xf numFmtId="165" fontId="3" fillId="0" borderId="52" xfId="0" applyNumberFormat="1" applyFont="1" applyBorder="1" applyAlignment="1">
      <alignment textRotation="90" wrapText="1"/>
    </xf>
    <xf numFmtId="165" fontId="3" fillId="0" borderId="47" xfId="0" applyNumberFormat="1" applyFont="1" applyBorder="1" applyAlignment="1">
      <alignment textRotation="90" wrapText="1"/>
    </xf>
    <xf numFmtId="165" fontId="3" fillId="0" borderId="53" xfId="0" applyNumberFormat="1" applyFont="1" applyBorder="1" applyAlignment="1">
      <alignment textRotation="90" wrapText="1"/>
    </xf>
    <xf numFmtId="165" fontId="3" fillId="0" borderId="22" xfId="0" applyNumberFormat="1" applyFont="1" applyBorder="1" applyAlignment="1">
      <alignment textRotation="90" wrapText="1"/>
    </xf>
    <xf numFmtId="165" fontId="2" fillId="0" borderId="17" xfId="0" applyNumberFormat="1" applyFont="1" applyBorder="1"/>
    <xf numFmtId="165" fontId="3" fillId="0" borderId="0" xfId="0" applyNumberFormat="1" applyFont="1" applyBorder="1"/>
    <xf numFmtId="165" fontId="2" fillId="0" borderId="18" xfId="0" applyNumberFormat="1" applyFont="1" applyBorder="1"/>
    <xf numFmtId="165" fontId="2" fillId="3" borderId="51" xfId="0" applyNumberFormat="1" applyFont="1" applyFill="1" applyBorder="1"/>
    <xf numFmtId="165" fontId="2" fillId="3" borderId="48" xfId="0" applyNumberFormat="1" applyFont="1" applyFill="1" applyBorder="1"/>
    <xf numFmtId="165" fontId="3" fillId="0" borderId="0" xfId="0" applyNumberFormat="1" applyFont="1" applyBorder="1" applyAlignment="1">
      <alignment horizontal="center"/>
    </xf>
    <xf numFmtId="165" fontId="2" fillId="0" borderId="54" xfId="0" applyNumberFormat="1" applyFont="1" applyBorder="1"/>
    <xf numFmtId="165" fontId="2" fillId="0" borderId="55" xfId="0" applyNumberFormat="1" applyFont="1" applyBorder="1"/>
    <xf numFmtId="165" fontId="2" fillId="0" borderId="56" xfId="0" applyNumberFormat="1" applyFont="1" applyBorder="1"/>
    <xf numFmtId="165" fontId="2" fillId="0" borderId="42" xfId="0" applyNumberFormat="1" applyFont="1" applyBorder="1"/>
    <xf numFmtId="165" fontId="2" fillId="0" borderId="57" xfId="0" applyNumberFormat="1" applyFont="1" applyBorder="1"/>
    <xf numFmtId="165" fontId="2" fillId="0" borderId="4" xfId="0" applyNumberFormat="1" applyFont="1" applyBorder="1"/>
    <xf numFmtId="165" fontId="2" fillId="0" borderId="40" xfId="0" applyNumberFormat="1" applyFont="1" applyBorder="1"/>
    <xf numFmtId="165" fontId="2" fillId="0" borderId="44" xfId="0" applyNumberFormat="1" applyFont="1" applyBorder="1"/>
    <xf numFmtId="165" fontId="2" fillId="0" borderId="58" xfId="0" applyNumberFormat="1" applyFont="1" applyBorder="1"/>
    <xf numFmtId="165" fontId="2" fillId="0" borderId="45" xfId="0" applyNumberFormat="1" applyFont="1" applyBorder="1"/>
    <xf numFmtId="165" fontId="2" fillId="0" borderId="41" xfId="0" applyNumberFormat="1" applyFont="1" applyBorder="1"/>
    <xf numFmtId="165" fontId="2" fillId="0" borderId="43" xfId="0" applyNumberFormat="1" applyFont="1" applyBorder="1"/>
    <xf numFmtId="165" fontId="2" fillId="3" borderId="54" xfId="0" applyNumberFormat="1" applyFont="1" applyFill="1" applyBorder="1"/>
    <xf numFmtId="165" fontId="2" fillId="3" borderId="55" xfId="0" applyNumberFormat="1" applyFont="1" applyFill="1" applyBorder="1"/>
    <xf numFmtId="165" fontId="2" fillId="3" borderId="56" xfId="0" applyNumberFormat="1" applyFont="1" applyFill="1" applyBorder="1"/>
    <xf numFmtId="165" fontId="2" fillId="3" borderId="42" xfId="0" applyNumberFormat="1" applyFont="1" applyFill="1" applyBorder="1"/>
    <xf numFmtId="165" fontId="3" fillId="0" borderId="22" xfId="0" applyNumberFormat="1" applyFont="1" applyBorder="1" applyAlignment="1">
      <alignment horizontal="center"/>
    </xf>
    <xf numFmtId="165" fontId="3" fillId="0" borderId="24" xfId="0" applyNumberFormat="1" applyFont="1" applyBorder="1" applyAlignment="1">
      <alignment horizontal="center"/>
    </xf>
    <xf numFmtId="165" fontId="2" fillId="0" borderId="19" xfId="0" applyNumberFormat="1" applyFont="1" applyBorder="1"/>
    <xf numFmtId="165" fontId="2" fillId="0" borderId="20" xfId="0" applyNumberFormat="1" applyFont="1" applyBorder="1"/>
    <xf numFmtId="165" fontId="2" fillId="0" borderId="21" xfId="0" applyNumberFormat="1" applyFont="1" applyBorder="1"/>
    <xf numFmtId="165" fontId="2" fillId="0" borderId="0" xfId="0" applyNumberFormat="1" applyFont="1" applyAlignment="1">
      <alignment horizontal="center"/>
    </xf>
    <xf numFmtId="9" fontId="2" fillId="3" borderId="51" xfId="1" applyFont="1" applyFill="1" applyBorder="1"/>
    <xf numFmtId="9" fontId="2" fillId="3" borderId="48" xfId="1" applyFont="1" applyFill="1" applyBorder="1"/>
    <xf numFmtId="9" fontId="2" fillId="3" borderId="49" xfId="1" applyFont="1" applyFill="1" applyBorder="1"/>
    <xf numFmtId="9" fontId="2" fillId="3" borderId="2" xfId="1" applyFont="1" applyFill="1" applyBorder="1"/>
    <xf numFmtId="165" fontId="2" fillId="0" borderId="14" xfId="0" applyNumberFormat="1" applyFont="1" applyBorder="1" applyAlignment="1"/>
    <xf numFmtId="165" fontId="2" fillId="0" borderId="15" xfId="0" applyNumberFormat="1" applyFont="1" applyBorder="1" applyAlignment="1"/>
    <xf numFmtId="165" fontId="2" fillId="0" borderId="16" xfId="0" applyNumberFormat="1" applyFont="1" applyBorder="1" applyAlignment="1"/>
    <xf numFmtId="165" fontId="2" fillId="0" borderId="19" xfId="0" applyNumberFormat="1" applyFont="1" applyBorder="1" applyAlignment="1"/>
    <xf numFmtId="165" fontId="2" fillId="0" borderId="20" xfId="0" applyNumberFormat="1" applyFont="1" applyBorder="1" applyAlignment="1"/>
    <xf numFmtId="165" fontId="2" fillId="0" borderId="21" xfId="0" applyNumberFormat="1" applyFont="1" applyBorder="1" applyAlignment="1"/>
    <xf numFmtId="165" fontId="3" fillId="0" borderId="54" xfId="0" applyNumberFormat="1" applyFont="1" applyBorder="1" applyAlignment="1">
      <alignment textRotation="90" wrapText="1"/>
    </xf>
    <xf numFmtId="165" fontId="3" fillId="0" borderId="55" xfId="0" applyNumberFormat="1" applyFont="1" applyBorder="1" applyAlignment="1">
      <alignment textRotation="90" wrapText="1"/>
    </xf>
    <xf numFmtId="165" fontId="3" fillId="0" borderId="56" xfId="0" applyNumberFormat="1" applyFont="1" applyBorder="1" applyAlignment="1">
      <alignment textRotation="90" wrapText="1"/>
    </xf>
    <xf numFmtId="9" fontId="2" fillId="3" borderId="58" xfId="1" applyFont="1" applyFill="1" applyBorder="1"/>
    <xf numFmtId="9" fontId="2" fillId="3" borderId="45" xfId="1" applyFont="1" applyFill="1" applyBorder="1"/>
    <xf numFmtId="9" fontId="2" fillId="3" borderId="41" xfId="1" applyFont="1" applyFill="1" applyBorder="1"/>
    <xf numFmtId="165" fontId="2" fillId="0" borderId="57" xfId="0" applyNumberFormat="1" applyFont="1" applyFill="1" applyBorder="1"/>
    <xf numFmtId="165" fontId="2" fillId="0" borderId="4" xfId="0" applyNumberFormat="1" applyFont="1" applyFill="1" applyBorder="1"/>
    <xf numFmtId="165" fontId="2" fillId="0" borderId="40" xfId="0" applyNumberFormat="1" applyFont="1" applyFill="1" applyBorder="1"/>
    <xf numFmtId="165" fontId="2" fillId="4" borderId="44" xfId="0" applyNumberFormat="1" applyFont="1" applyFill="1" applyBorder="1"/>
    <xf numFmtId="0" fontId="2" fillId="0" borderId="4" xfId="2" applyBorder="1" applyAlignment="1">
      <alignment vertical="top" wrapText="1"/>
    </xf>
    <xf numFmtId="0" fontId="3" fillId="0" borderId="57" xfId="2" applyFont="1" applyBorder="1" applyAlignment="1">
      <alignment horizontal="center" vertical="top" wrapText="1"/>
    </xf>
    <xf numFmtId="0" fontId="3" fillId="0" borderId="59" xfId="2" applyFont="1" applyBorder="1" applyAlignment="1">
      <alignment horizontal="center" vertical="top" wrapText="1"/>
    </xf>
    <xf numFmtId="0" fontId="6" fillId="0" borderId="4" xfId="2" applyFont="1" applyBorder="1" applyAlignment="1">
      <alignment horizontal="center" vertical="top" wrapText="1"/>
    </xf>
    <xf numFmtId="0" fontId="3" fillId="0" borderId="61" xfId="2" applyFont="1" applyBorder="1" applyAlignment="1">
      <alignment horizontal="center" vertical="top" wrapText="1"/>
    </xf>
    <xf numFmtId="0" fontId="3" fillId="0" borderId="66" xfId="2" applyFont="1" applyBorder="1" applyAlignment="1">
      <alignment horizontal="center" wrapText="1"/>
    </xf>
    <xf numFmtId="0" fontId="3" fillId="0" borderId="4" xfId="2" applyFont="1" applyBorder="1" applyAlignment="1">
      <alignment horizontal="right" vertical="top" wrapText="1"/>
    </xf>
    <xf numFmtId="0" fontId="3" fillId="0" borderId="25" xfId="2" applyFont="1" applyBorder="1" applyAlignment="1">
      <alignment horizontal="right" vertical="top" wrapText="1"/>
    </xf>
    <xf numFmtId="0" fontId="2" fillId="0" borderId="40" xfId="2" applyBorder="1" applyAlignment="1">
      <alignment horizontal="right" vertical="center" wrapText="1"/>
    </xf>
    <xf numFmtId="0" fontId="2" fillId="0" borderId="60" xfId="2" applyBorder="1" applyAlignment="1">
      <alignment horizontal="right" vertical="center" wrapText="1"/>
    </xf>
    <xf numFmtId="0" fontId="2" fillId="0" borderId="50" xfId="2" applyBorder="1" applyAlignment="1">
      <alignment horizontal="right" vertical="center" wrapText="1"/>
    </xf>
    <xf numFmtId="0" fontId="3" fillId="0" borderId="67" xfId="2" applyFont="1" applyBorder="1" applyAlignment="1">
      <alignment horizontal="center" vertical="top" wrapText="1"/>
    </xf>
    <xf numFmtId="0" fontId="2" fillId="0" borderId="35" xfId="2" applyBorder="1" applyAlignment="1">
      <alignment horizontal="right" vertical="top" wrapText="1"/>
    </xf>
    <xf numFmtId="0" fontId="2" fillId="2" borderId="40" xfId="2" applyFill="1" applyBorder="1" applyAlignment="1">
      <alignment horizontal="right" vertical="center" wrapText="1"/>
    </xf>
    <xf numFmtId="0" fontId="3" fillId="0" borderId="68" xfId="2" applyFont="1" applyBorder="1" applyAlignment="1">
      <alignment horizontal="center" vertical="top" wrapText="1"/>
    </xf>
    <xf numFmtId="0" fontId="3" fillId="0" borderId="62" xfId="2" applyFont="1" applyBorder="1" applyAlignment="1">
      <alignment horizontal="center" vertical="top" wrapText="1"/>
    </xf>
    <xf numFmtId="0" fontId="3" fillId="0" borderId="69" xfId="2" applyFont="1" applyBorder="1" applyAlignment="1">
      <alignment vertical="top" wrapText="1"/>
    </xf>
    <xf numFmtId="0" fontId="2" fillId="0" borderId="65" xfId="2" applyBorder="1" applyAlignment="1">
      <alignment horizontal="right" vertical="center" wrapText="1"/>
    </xf>
    <xf numFmtId="0" fontId="3" fillId="2" borderId="70" xfId="2" applyFont="1" applyFill="1" applyBorder="1" applyAlignment="1">
      <alignment horizontal="left" wrapText="1"/>
    </xf>
    <xf numFmtId="0" fontId="6" fillId="0" borderId="70" xfId="2" applyFont="1" applyBorder="1">
      <alignment horizontal="left" vertical="top" wrapText="1"/>
    </xf>
    <xf numFmtId="0" fontId="2" fillId="0" borderId="66" xfId="2" applyBorder="1" applyAlignment="1">
      <alignment horizontal="center" vertical="top" wrapText="1"/>
    </xf>
    <xf numFmtId="0" fontId="2" fillId="0" borderId="61" xfId="2" applyBorder="1">
      <alignment horizontal="left" vertical="top" wrapText="1"/>
    </xf>
    <xf numFmtId="0" fontId="2" fillId="0" borderId="71" xfId="2" applyBorder="1" applyAlignment="1">
      <alignment horizontal="right" vertical="center" wrapText="1"/>
    </xf>
    <xf numFmtId="0" fontId="2" fillId="0" borderId="57" xfId="2" applyBorder="1">
      <alignment horizontal="left" vertical="top" wrapText="1"/>
    </xf>
    <xf numFmtId="0" fontId="2" fillId="0" borderId="59" xfId="2" applyBorder="1">
      <alignment horizontal="left" vertical="top" wrapText="1"/>
    </xf>
    <xf numFmtId="0" fontId="3" fillId="0" borderId="73" xfId="2" applyFont="1" applyBorder="1" applyAlignment="1">
      <alignment horizontal="center" vertical="top" wrapText="1"/>
    </xf>
    <xf numFmtId="0" fontId="3" fillId="0" borderId="66" xfId="2" applyFont="1" applyBorder="1" applyAlignment="1">
      <alignment horizontal="left" wrapText="1"/>
    </xf>
    <xf numFmtId="0" fontId="3" fillId="0" borderId="66" xfId="2" applyFont="1" applyBorder="1" applyAlignment="1">
      <alignment vertical="center" wrapText="1"/>
    </xf>
    <xf numFmtId="0" fontId="3" fillId="0" borderId="17" xfId="2" applyFont="1" applyBorder="1" applyAlignment="1">
      <alignment horizontal="center" vertical="top" wrapText="1"/>
    </xf>
    <xf numFmtId="0" fontId="3" fillId="0" borderId="74" xfId="2" applyFont="1" applyBorder="1" applyAlignment="1">
      <alignment horizontal="center" vertical="top" wrapText="1"/>
    </xf>
    <xf numFmtId="0" fontId="3" fillId="0" borderId="75" xfId="2" applyFont="1" applyBorder="1" applyAlignment="1">
      <alignment horizontal="center" vertical="top" wrapText="1"/>
    </xf>
    <xf numFmtId="0" fontId="3" fillId="0" borderId="77" xfId="2" applyFont="1" applyBorder="1" applyAlignment="1">
      <alignment horizontal="center" vertical="top" wrapText="1"/>
    </xf>
    <xf numFmtId="0" fontId="3" fillId="0" borderId="69" xfId="2" applyFont="1" applyBorder="1" applyAlignment="1">
      <alignment horizontal="center" vertical="top" wrapText="1"/>
    </xf>
    <xf numFmtId="0" fontId="2" fillId="0" borderId="78" xfId="2" applyBorder="1" applyAlignment="1">
      <alignment horizontal="right" vertical="center" wrapText="1"/>
    </xf>
    <xf numFmtId="0" fontId="3" fillId="0" borderId="70" xfId="2" applyFont="1" applyBorder="1" applyAlignment="1">
      <alignment horizontal="center" vertical="top" wrapText="1"/>
    </xf>
    <xf numFmtId="0" fontId="3" fillId="0" borderId="65" xfId="2" applyFont="1" applyBorder="1" applyAlignment="1">
      <alignment horizontal="center" wrapText="1"/>
    </xf>
    <xf numFmtId="0" fontId="3" fillId="0" borderId="72" xfId="2" applyFont="1" applyBorder="1" applyAlignment="1">
      <alignment horizontal="center" wrapText="1"/>
    </xf>
    <xf numFmtId="0" fontId="2" fillId="2" borderId="79" xfId="2" applyFill="1" applyBorder="1" applyAlignment="1">
      <alignment horizontal="right" vertical="center" wrapText="1"/>
    </xf>
    <xf numFmtId="0" fontId="2" fillId="0" borderId="41" xfId="2" applyBorder="1" applyAlignment="1">
      <alignment horizontal="right" vertical="center" wrapText="1"/>
    </xf>
    <xf numFmtId="0" fontId="3" fillId="0" borderId="72" xfId="2" applyFont="1" applyBorder="1" applyAlignment="1">
      <alignment horizontal="center" vertical="center" wrapText="1"/>
    </xf>
    <xf numFmtId="0" fontId="3" fillId="0" borderId="64" xfId="2" applyFont="1" applyBorder="1" applyAlignment="1">
      <alignment horizontal="center" vertical="top" wrapText="1"/>
    </xf>
    <xf numFmtId="0" fontId="2" fillId="0" borderId="63" xfId="2" applyBorder="1" applyAlignment="1">
      <alignment horizontal="right" vertical="center" wrapText="1"/>
    </xf>
    <xf numFmtId="0" fontId="2" fillId="2" borderId="72" xfId="2" applyFill="1" applyBorder="1" applyAlignment="1">
      <alignment horizontal="right" vertical="center" wrapText="1"/>
    </xf>
    <xf numFmtId="0" fontId="3" fillId="0" borderId="80" xfId="2" applyFont="1" applyBorder="1" applyAlignment="1">
      <alignment horizontal="center" vertical="top" wrapText="1"/>
    </xf>
    <xf numFmtId="0" fontId="3" fillId="0" borderId="81" xfId="2" applyFont="1" applyBorder="1" applyAlignment="1">
      <alignment horizontal="center" vertical="top" wrapText="1"/>
    </xf>
    <xf numFmtId="0" fontId="2" fillId="0" borderId="70" xfId="2" applyBorder="1">
      <alignment horizontal="left" vertical="top" wrapText="1"/>
    </xf>
    <xf numFmtId="0" fontId="6" fillId="0" borderId="70" xfId="2" applyFont="1" applyBorder="1" applyAlignment="1">
      <alignment vertical="top" wrapText="1"/>
    </xf>
    <xf numFmtId="0" fontId="2" fillId="0" borderId="72" xfId="2" applyBorder="1" applyAlignment="1">
      <alignment horizontal="center" vertical="center" wrapText="1"/>
    </xf>
    <xf numFmtId="0" fontId="2" fillId="0" borderId="74" xfId="2" applyBorder="1">
      <alignment horizontal="left" vertical="top" wrapText="1"/>
    </xf>
    <xf numFmtId="0" fontId="2" fillId="0" borderId="72" xfId="2" applyBorder="1">
      <alignment horizontal="left" vertical="top" wrapText="1"/>
    </xf>
    <xf numFmtId="0" fontId="3" fillId="0" borderId="82" xfId="2" applyFont="1" applyBorder="1" applyAlignment="1">
      <alignment vertical="top" wrapText="1"/>
    </xf>
    <xf numFmtId="0" fontId="2" fillId="0" borderId="72" xfId="2" applyBorder="1" applyAlignment="1">
      <alignment horizontal="right" vertical="center" wrapText="1"/>
    </xf>
    <xf numFmtId="0" fontId="6" fillId="2" borderId="40" xfId="2" applyFont="1" applyFill="1" applyBorder="1" applyAlignment="1">
      <alignment horizontal="center" vertical="center" wrapText="1"/>
    </xf>
    <xf numFmtId="0" fontId="3" fillId="0" borderId="0" xfId="2" applyFont="1" applyAlignment="1">
      <alignment horizontal="center" vertical="top" wrapText="1"/>
    </xf>
    <xf numFmtId="0" fontId="3" fillId="0" borderId="0" xfId="2" applyFont="1" applyFill="1" applyAlignment="1">
      <alignment horizontal="center" vertical="top" wrapText="1"/>
    </xf>
    <xf numFmtId="0" fontId="2" fillId="0" borderId="0" xfId="2" applyFill="1">
      <alignment horizontal="left" vertical="top" wrapText="1"/>
    </xf>
    <xf numFmtId="0" fontId="2" fillId="0" borderId="0" xfId="2" applyFill="1" applyAlignment="1">
      <alignment horizontal="left" vertical="top" wrapText="1"/>
    </xf>
    <xf numFmtId="0" fontId="3" fillId="0" borderId="0" xfId="2" applyFont="1" applyFill="1">
      <alignment horizontal="left" vertical="top" wrapText="1"/>
    </xf>
    <xf numFmtId="0" fontId="5" fillId="0" borderId="0" xfId="2" applyFont="1" applyFill="1" applyAlignment="1">
      <alignment horizontal="left" vertical="top" wrapText="1"/>
    </xf>
    <xf numFmtId="0" fontId="2" fillId="2" borderId="83" xfId="2" applyFont="1" applyFill="1" applyBorder="1" applyAlignment="1">
      <alignment horizontal="center" vertical="center" wrapText="1"/>
    </xf>
    <xf numFmtId="0" fontId="2" fillId="2" borderId="39" xfId="2" applyFont="1" applyFill="1" applyBorder="1" applyAlignment="1">
      <alignment horizontal="center" vertical="center" wrapText="1"/>
    </xf>
    <xf numFmtId="0" fontId="2" fillId="0" borderId="28" xfId="2" applyBorder="1">
      <alignment horizontal="left" vertical="top" wrapText="1"/>
    </xf>
    <xf numFmtId="0" fontId="2" fillId="0" borderId="84" xfId="2" applyBorder="1">
      <alignment horizontal="left" vertical="top" wrapText="1"/>
    </xf>
    <xf numFmtId="0" fontId="3" fillId="0" borderId="8" xfId="2" applyFont="1" applyBorder="1" applyAlignment="1">
      <alignment horizontal="right" vertical="top" wrapText="1"/>
    </xf>
    <xf numFmtId="0" fontId="2" fillId="0" borderId="0" xfId="2">
      <alignment horizontal="left" vertical="top" wrapText="1"/>
    </xf>
    <xf numFmtId="0" fontId="2" fillId="0" borderId="35" xfId="2" applyBorder="1">
      <alignment horizontal="left" vertical="top" wrapText="1"/>
    </xf>
    <xf numFmtId="0" fontId="3" fillId="0" borderId="62" xfId="2" applyFont="1" applyBorder="1" applyAlignment="1">
      <alignment horizontal="center" vertical="top" wrapText="1"/>
    </xf>
    <xf numFmtId="0" fontId="2" fillId="0" borderId="4" xfId="2" applyBorder="1">
      <alignment horizontal="left" vertical="top" wrapText="1"/>
    </xf>
    <xf numFmtId="0" fontId="2" fillId="0" borderId="5" xfId="2" applyBorder="1">
      <alignment horizontal="left" vertical="top" wrapText="1"/>
    </xf>
    <xf numFmtId="0" fontId="3" fillId="0" borderId="7" xfId="2" applyFont="1" applyBorder="1" applyAlignment="1">
      <alignment horizontal="right" vertical="top" wrapText="1"/>
    </xf>
    <xf numFmtId="0" fontId="6" fillId="0" borderId="29" xfId="2" applyFont="1" applyBorder="1" applyAlignment="1">
      <alignment horizontal="center" vertical="top" wrapText="1"/>
    </xf>
    <xf numFmtId="0" fontId="3" fillId="0" borderId="57" xfId="2" applyFont="1" applyBorder="1" applyAlignment="1">
      <alignment horizontal="center" vertical="top" wrapText="1"/>
    </xf>
    <xf numFmtId="0" fontId="2" fillId="0" borderId="70" xfId="2" applyBorder="1">
      <alignment horizontal="left" vertical="top" wrapText="1"/>
    </xf>
    <xf numFmtId="0" fontId="2" fillId="0" borderId="72" xfId="2" applyBorder="1">
      <alignment horizontal="left" vertical="top" wrapText="1"/>
    </xf>
    <xf numFmtId="0" fontId="3" fillId="0" borderId="82" xfId="2" applyFont="1" applyBorder="1" applyAlignment="1">
      <alignment vertical="top" wrapText="1"/>
    </xf>
    <xf numFmtId="0" fontId="2" fillId="0" borderId="4" xfId="2" applyBorder="1">
      <alignment horizontal="left" vertical="top" wrapText="1"/>
    </xf>
    <xf numFmtId="0" fontId="2" fillId="0" borderId="25" xfId="2" applyBorder="1">
      <alignment horizontal="left" vertical="top" wrapText="1"/>
    </xf>
    <xf numFmtId="0" fontId="3" fillId="0" borderId="61" xfId="2" applyFont="1" applyBorder="1" applyAlignment="1">
      <alignment horizontal="center" vertical="top" wrapText="1"/>
    </xf>
    <xf numFmtId="0" fontId="0" fillId="0" borderId="0" xfId="0"/>
    <xf numFmtId="0" fontId="2" fillId="0" borderId="4" xfId="2" applyBorder="1">
      <alignment horizontal="left" vertical="top" wrapText="1"/>
    </xf>
    <xf numFmtId="0" fontId="2" fillId="0" borderId="5" xfId="2" applyBorder="1">
      <alignment horizontal="left" vertical="top" wrapText="1"/>
    </xf>
    <xf numFmtId="0" fontId="2" fillId="0" borderId="0" xfId="2" applyAlignment="1">
      <alignment horizontal="center" vertical="center" wrapText="1"/>
    </xf>
    <xf numFmtId="0" fontId="2" fillId="0" borderId="25" xfId="2" applyBorder="1">
      <alignment horizontal="left" vertical="top" wrapText="1"/>
    </xf>
    <xf numFmtId="0" fontId="3" fillId="0" borderId="57" xfId="2" applyFont="1" applyBorder="1" applyAlignment="1">
      <alignment horizontal="center" vertical="top" wrapText="1"/>
    </xf>
    <xf numFmtId="0" fontId="3" fillId="0" borderId="59" xfId="2" applyFont="1" applyBorder="1" applyAlignment="1">
      <alignment horizontal="center" vertical="top" wrapText="1"/>
    </xf>
    <xf numFmtId="0" fontId="3" fillId="0" borderId="61" xfId="2" applyFont="1" applyBorder="1" applyAlignment="1">
      <alignment horizontal="center" vertical="top" wrapText="1"/>
    </xf>
    <xf numFmtId="0" fontId="3" fillId="0" borderId="13" xfId="2" applyFont="1" applyBorder="1" applyAlignment="1">
      <alignment horizontal="right" vertical="top" wrapText="1"/>
    </xf>
    <xf numFmtId="0" fontId="2" fillId="0" borderId="4" xfId="2" applyFill="1" applyBorder="1">
      <alignment horizontal="left" vertical="top" wrapText="1"/>
    </xf>
    <xf numFmtId="0" fontId="2" fillId="0" borderId="40" xfId="2" applyBorder="1" applyAlignment="1">
      <alignment horizontal="right" vertical="center" wrapText="1"/>
    </xf>
    <xf numFmtId="0" fontId="2" fillId="0" borderId="60" xfId="2" applyBorder="1" applyAlignment="1">
      <alignment horizontal="right" vertical="center" wrapText="1"/>
    </xf>
    <xf numFmtId="0" fontId="3" fillId="0" borderId="82" xfId="2" applyFont="1" applyBorder="1" applyAlignment="1">
      <alignment vertical="top" wrapText="1"/>
    </xf>
    <xf numFmtId="0" fontId="0" fillId="0" borderId="0" xfId="0"/>
    <xf numFmtId="0" fontId="2" fillId="0" borderId="0" xfId="2">
      <alignment horizontal="left" vertical="top" wrapText="1"/>
    </xf>
    <xf numFmtId="0" fontId="2" fillId="0" borderId="0" xfId="2" applyAlignment="1">
      <alignment horizontal="center" vertical="top" wrapText="1"/>
    </xf>
    <xf numFmtId="0" fontId="3" fillId="0" borderId="0" xfId="2" applyFont="1" applyAlignment="1">
      <alignment horizontal="center" vertical="top" wrapText="1"/>
    </xf>
    <xf numFmtId="0" fontId="2" fillId="0" borderId="0" xfId="2" applyAlignment="1">
      <alignment horizontal="right" vertical="top" wrapText="1"/>
    </xf>
    <xf numFmtId="0" fontId="2" fillId="0" borderId="0" xfId="2" applyAlignment="1">
      <alignment horizontal="right" vertical="center" wrapText="1"/>
    </xf>
    <xf numFmtId="0" fontId="2" fillId="0" borderId="0" xfId="2" applyAlignment="1">
      <alignment horizontal="center" vertical="center" wrapText="1"/>
    </xf>
    <xf numFmtId="9" fontId="2" fillId="0" borderId="2" xfId="1" applyFont="1" applyBorder="1" applyAlignment="1">
      <alignment horizontal="center" vertical="center" wrapText="1"/>
    </xf>
    <xf numFmtId="0" fontId="7" fillId="0" borderId="0" xfId="0" applyFont="1" applyAlignment="1">
      <alignment horizontal="center"/>
    </xf>
    <xf numFmtId="0" fontId="0" fillId="0" borderId="0" xfId="0" applyAlignment="1">
      <alignment horizontal="right" vertical="center"/>
    </xf>
    <xf numFmtId="0" fontId="3" fillId="0" borderId="7" xfId="2" applyFont="1" applyBorder="1" applyAlignment="1">
      <alignment horizontal="right" vertical="top" wrapText="1"/>
    </xf>
    <xf numFmtId="0" fontId="0" fillId="0" borderId="0" xfId="0"/>
    <xf numFmtId="0" fontId="2" fillId="0" borderId="0" xfId="2">
      <alignment horizontal="left" vertical="top" wrapText="1"/>
    </xf>
    <xf numFmtId="0" fontId="2" fillId="0" borderId="0" xfId="2" applyAlignment="1">
      <alignment horizontal="center" vertical="top" wrapText="1"/>
    </xf>
    <xf numFmtId="0" fontId="3" fillId="0" borderId="0" xfId="2" applyFont="1" applyAlignment="1">
      <alignment horizontal="center" vertical="top" wrapText="1"/>
    </xf>
    <xf numFmtId="0" fontId="2" fillId="0" borderId="0" xfId="2" applyAlignment="1">
      <alignment horizontal="right" vertical="center" wrapText="1"/>
    </xf>
    <xf numFmtId="0" fontId="2" fillId="0" borderId="0" xfId="2" applyAlignment="1">
      <alignment horizontal="center" vertical="center" wrapText="1"/>
    </xf>
    <xf numFmtId="0" fontId="0" fillId="0" borderId="0" xfId="0"/>
    <xf numFmtId="0" fontId="2" fillId="0" borderId="0" xfId="2">
      <alignment horizontal="left" vertical="top" wrapText="1"/>
    </xf>
    <xf numFmtId="0" fontId="0" fillId="0" borderId="0" xfId="0"/>
    <xf numFmtId="0" fontId="2" fillId="0" borderId="0" xfId="2">
      <alignment horizontal="left" vertical="top" wrapText="1"/>
    </xf>
    <xf numFmtId="0" fontId="3" fillId="0" borderId="0" xfId="2" applyFont="1" applyAlignment="1">
      <alignment horizontal="center" vertical="top" wrapText="1"/>
    </xf>
    <xf numFmtId="0" fontId="2" fillId="0" borderId="0" xfId="2" applyAlignment="1">
      <alignment horizontal="right" vertical="top" wrapText="1"/>
    </xf>
    <xf numFmtId="0" fontId="2" fillId="0" borderId="0" xfId="2" applyAlignment="1">
      <alignment horizontal="center" vertical="center" wrapText="1"/>
    </xf>
    <xf numFmtId="9" fontId="2" fillId="0" borderId="2" xfId="1" applyFont="1" applyBorder="1" applyAlignment="1">
      <alignment horizontal="center" vertical="center" wrapText="1"/>
    </xf>
    <xf numFmtId="0" fontId="0" fillId="0" borderId="0" xfId="0"/>
    <xf numFmtId="0" fontId="2" fillId="0" borderId="0" xfId="2">
      <alignment horizontal="left" vertical="top" wrapText="1"/>
    </xf>
    <xf numFmtId="0" fontId="3" fillId="0" borderId="0" xfId="2" applyFont="1" applyAlignment="1">
      <alignment horizontal="center" vertical="top" wrapText="1"/>
    </xf>
    <xf numFmtId="0" fontId="2" fillId="0" borderId="4" xfId="2" applyBorder="1">
      <alignment horizontal="left" vertical="top" wrapText="1"/>
    </xf>
    <xf numFmtId="0" fontId="2" fillId="0" borderId="0" xfId="2" applyAlignment="1">
      <alignment horizontal="right" vertical="center" wrapText="1"/>
    </xf>
    <xf numFmtId="0" fontId="2" fillId="0" borderId="0" xfId="2" applyAlignment="1">
      <alignment horizontal="center" vertical="center" wrapText="1"/>
    </xf>
    <xf numFmtId="0" fontId="2" fillId="0" borderId="0" xfId="0" applyFont="1" applyAlignment="1">
      <alignment horizontal="center" vertical="center" wrapText="1"/>
    </xf>
    <xf numFmtId="0" fontId="2" fillId="0" borderId="40" xfId="2" applyBorder="1" applyAlignment="1">
      <alignment horizontal="right" vertical="center" wrapText="1"/>
    </xf>
    <xf numFmtId="0" fontId="2" fillId="0" borderId="85" xfId="2" applyBorder="1" applyAlignment="1">
      <alignment horizontal="right" vertical="center" wrapText="1"/>
    </xf>
    <xf numFmtId="0" fontId="2" fillId="0" borderId="0" xfId="2" applyAlignment="1">
      <alignment horizontal="center" vertical="top" wrapText="1"/>
    </xf>
    <xf numFmtId="0" fontId="2" fillId="0" borderId="4" xfId="2" applyBorder="1">
      <alignment horizontal="left" vertical="top" wrapText="1"/>
    </xf>
    <xf numFmtId="0" fontId="2" fillId="0" borderId="0" xfId="2" applyAlignment="1">
      <alignment horizontal="center" vertical="center" wrapText="1"/>
    </xf>
    <xf numFmtId="0" fontId="2" fillId="0" borderId="40" xfId="2" applyBorder="1" applyAlignment="1">
      <alignment horizontal="right" vertical="center" wrapText="1"/>
    </xf>
    <xf numFmtId="0" fontId="3" fillId="0" borderId="67" xfId="2" applyFont="1" applyBorder="1" applyAlignment="1">
      <alignment horizontal="center" vertical="top" wrapText="1"/>
    </xf>
    <xf numFmtId="0" fontId="0" fillId="0" borderId="0" xfId="0"/>
    <xf numFmtId="0" fontId="2" fillId="0" borderId="0" xfId="2">
      <alignment horizontal="left" vertical="top" wrapText="1"/>
    </xf>
    <xf numFmtId="0" fontId="2" fillId="0" borderId="0" xfId="2" applyAlignment="1">
      <alignment horizontal="center" vertical="top" wrapText="1"/>
    </xf>
    <xf numFmtId="0" fontId="3" fillId="0" borderId="0" xfId="2" applyFont="1" applyAlignment="1">
      <alignment horizontal="center" vertical="top" wrapText="1"/>
    </xf>
    <xf numFmtId="0" fontId="2" fillId="0" borderId="1" xfId="2" applyBorder="1">
      <alignment horizontal="left" vertical="top" wrapText="1"/>
    </xf>
    <xf numFmtId="0" fontId="2" fillId="0" borderId="5" xfId="2" applyBorder="1">
      <alignment horizontal="left" vertical="top" wrapText="1"/>
    </xf>
    <xf numFmtId="0" fontId="3" fillId="0" borderId="0" xfId="2" applyFont="1" applyBorder="1" applyAlignment="1">
      <alignment horizontal="center" vertical="top" wrapText="1"/>
    </xf>
    <xf numFmtId="0" fontId="2" fillId="0" borderId="0" xfId="2" applyAlignment="1">
      <alignment horizontal="right" vertical="center" wrapText="1"/>
    </xf>
    <xf numFmtId="0" fontId="2" fillId="0" borderId="0" xfId="2" applyBorder="1" applyAlignment="1">
      <alignment horizontal="right" vertical="center" wrapText="1"/>
    </xf>
    <xf numFmtId="0" fontId="2" fillId="0" borderId="0" xfId="2" applyAlignment="1">
      <alignment horizontal="center" vertical="center" wrapText="1"/>
    </xf>
    <xf numFmtId="0" fontId="2" fillId="0" borderId="0" xfId="2" applyBorder="1" applyAlignment="1">
      <alignment horizontal="center" vertical="center" wrapText="1"/>
    </xf>
    <xf numFmtId="0" fontId="4" fillId="0" borderId="0" xfId="2" applyFont="1">
      <alignment horizontal="left" vertical="top" wrapText="1"/>
    </xf>
    <xf numFmtId="0" fontId="2" fillId="0" borderId="0" xfId="2" applyBorder="1">
      <alignment horizontal="left" vertical="top" wrapText="1"/>
    </xf>
    <xf numFmtId="0" fontId="2" fillId="0" borderId="1" xfId="2" applyBorder="1" applyAlignment="1">
      <alignment horizontal="right" vertical="center" wrapText="1"/>
    </xf>
    <xf numFmtId="0" fontId="3" fillId="0" borderId="57" xfId="2" applyFont="1" applyBorder="1" applyAlignment="1">
      <alignment horizontal="center" vertical="top" wrapText="1"/>
    </xf>
    <xf numFmtId="0" fontId="3" fillId="0" borderId="59" xfId="2" applyFont="1" applyBorder="1" applyAlignment="1">
      <alignment horizontal="center" vertical="top" wrapText="1"/>
    </xf>
    <xf numFmtId="0" fontId="3" fillId="0" borderId="61" xfId="2" applyFont="1" applyBorder="1" applyAlignment="1">
      <alignment horizontal="center" vertical="top" wrapText="1"/>
    </xf>
    <xf numFmtId="0" fontId="2" fillId="0" borderId="40" xfId="2" applyBorder="1" applyAlignment="1">
      <alignment horizontal="right" vertical="center" wrapText="1"/>
    </xf>
    <xf numFmtId="0" fontId="2" fillId="0" borderId="60" xfId="2" applyBorder="1" applyAlignment="1">
      <alignment horizontal="right" vertical="center" wrapText="1"/>
    </xf>
    <xf numFmtId="0" fontId="3" fillId="0" borderId="1" xfId="2" applyFont="1" applyBorder="1" applyAlignment="1">
      <alignment horizontal="center" vertical="top" wrapText="1"/>
    </xf>
    <xf numFmtId="0" fontId="3" fillId="0" borderId="74" xfId="2" applyFont="1" applyBorder="1" applyAlignment="1">
      <alignment horizontal="center" vertical="top" wrapText="1"/>
    </xf>
    <xf numFmtId="0" fontId="2" fillId="0" borderId="10" xfId="2" applyBorder="1" applyAlignment="1">
      <alignment vertical="top" wrapText="1"/>
    </xf>
    <xf numFmtId="0" fontId="3" fillId="0" borderId="0" xfId="2" applyFont="1" applyAlignment="1">
      <alignment horizontal="center" vertical="top" wrapText="1"/>
    </xf>
    <xf numFmtId="0" fontId="2" fillId="0" borderId="5" xfId="0" applyFont="1" applyBorder="1" applyAlignment="1">
      <alignment horizontal="left" vertical="top" wrapText="1"/>
    </xf>
    <xf numFmtId="165" fontId="3" fillId="0" borderId="18" xfId="0" applyNumberFormat="1" applyFont="1" applyBorder="1" applyAlignment="1">
      <alignment horizontal="center"/>
    </xf>
    <xf numFmtId="0" fontId="2" fillId="0" borderId="39" xfId="2" applyBorder="1" applyAlignment="1">
      <alignment horizontal="right" vertical="center" wrapText="1"/>
    </xf>
    <xf numFmtId="0" fontId="2" fillId="0" borderId="91" xfId="2" applyBorder="1" applyAlignment="1">
      <alignment horizontal="right" vertical="center" wrapText="1"/>
    </xf>
    <xf numFmtId="0" fontId="3" fillId="0" borderId="28" xfId="2" applyFont="1" applyBorder="1" applyAlignment="1">
      <alignment horizontal="right" vertical="top" wrapText="1"/>
    </xf>
    <xf numFmtId="0" fontId="3" fillId="0" borderId="92" xfId="2" applyFont="1" applyBorder="1" applyAlignment="1">
      <alignment horizontal="center" vertical="top" wrapText="1"/>
    </xf>
    <xf numFmtId="0" fontId="2" fillId="0" borderId="0" xfId="2" applyFill="1" applyAlignment="1">
      <alignment horizontal="center" vertical="top" wrapText="1"/>
    </xf>
    <xf numFmtId="0" fontId="2" fillId="0" borderId="93" xfId="2" applyBorder="1" applyAlignment="1">
      <alignment horizontal="right" vertical="center" wrapText="1"/>
    </xf>
    <xf numFmtId="0" fontId="3" fillId="0" borderId="0" xfId="2" applyFont="1" applyFill="1" applyAlignment="1">
      <alignment horizontal="left" vertical="top" wrapText="1"/>
    </xf>
    <xf numFmtId="0" fontId="0" fillId="0" borderId="0" xfId="0" applyFill="1" applyAlignment="1">
      <alignment vertical="top"/>
    </xf>
    <xf numFmtId="0" fontId="2" fillId="0" borderId="76" xfId="2" applyFill="1" applyBorder="1" applyAlignment="1">
      <alignment horizontal="right" vertical="center" wrapText="1"/>
    </xf>
    <xf numFmtId="0" fontId="2" fillId="0" borderId="40" xfId="2" applyFill="1" applyBorder="1" applyAlignment="1">
      <alignment horizontal="right" vertical="center" wrapText="1"/>
    </xf>
    <xf numFmtId="0" fontId="2" fillId="0" borderId="50" xfId="2" applyFill="1" applyBorder="1" applyAlignment="1">
      <alignment horizontal="right" vertical="center" wrapText="1"/>
    </xf>
    <xf numFmtId="0" fontId="2" fillId="0" borderId="71" xfId="2" applyFill="1" applyBorder="1" applyAlignment="1">
      <alignment horizontal="right" vertical="center" wrapText="1"/>
    </xf>
    <xf numFmtId="0" fontId="2" fillId="0" borderId="12" xfId="2" applyFill="1" applyBorder="1" applyAlignment="1">
      <alignment horizontal="right" vertical="top" wrapText="1"/>
    </xf>
    <xf numFmtId="0" fontId="2" fillId="0" borderId="94" xfId="2" applyBorder="1" applyAlignment="1">
      <alignment horizontal="right" vertical="center" wrapText="1"/>
    </xf>
    <xf numFmtId="0" fontId="2" fillId="0" borderId="14" xfId="2" applyBorder="1" applyAlignment="1">
      <alignment horizontal="left" vertical="top" wrapText="1"/>
    </xf>
    <xf numFmtId="0" fontId="2" fillId="0" borderId="15" xfId="2" applyBorder="1" applyAlignment="1">
      <alignment horizontal="left" vertical="top" wrapText="1"/>
    </xf>
    <xf numFmtId="0" fontId="2" fillId="0" borderId="16" xfId="2" applyBorder="1" applyAlignment="1">
      <alignment horizontal="left" vertical="top" wrapText="1"/>
    </xf>
    <xf numFmtId="0" fontId="2" fillId="0" borderId="19" xfId="2" applyBorder="1" applyAlignment="1">
      <alignment horizontal="left" vertical="top" wrapText="1"/>
    </xf>
    <xf numFmtId="0" fontId="2" fillId="0" borderId="20" xfId="2" applyBorder="1" applyAlignment="1">
      <alignment horizontal="left" vertical="top" wrapText="1"/>
    </xf>
    <xf numFmtId="0" fontId="2" fillId="0" borderId="21" xfId="2" applyBorder="1" applyAlignment="1">
      <alignment horizontal="left" vertical="top" wrapText="1"/>
    </xf>
    <xf numFmtId="0" fontId="6" fillId="0" borderId="64" xfId="2" applyFont="1" applyBorder="1" applyAlignment="1">
      <alignment horizontal="left" vertical="top" wrapText="1"/>
    </xf>
    <xf numFmtId="0" fontId="6" fillId="0" borderId="33" xfId="2" applyFont="1" applyBorder="1" applyAlignment="1">
      <alignment horizontal="left" vertical="top" wrapText="1"/>
    </xf>
    <xf numFmtId="0" fontId="6" fillId="0" borderId="65" xfId="2" applyFont="1" applyBorder="1" applyAlignment="1">
      <alignment horizontal="left" vertical="top" wrapText="1"/>
    </xf>
    <xf numFmtId="0" fontId="6" fillId="0" borderId="46" xfId="2" applyFont="1" applyBorder="1" applyAlignment="1">
      <alignment horizontal="center" vertical="top" wrapText="1"/>
    </xf>
    <xf numFmtId="0" fontId="6" fillId="0" borderId="65" xfId="2" applyFont="1" applyBorder="1" applyAlignment="1">
      <alignment horizontal="center" vertical="top" wrapText="1"/>
    </xf>
    <xf numFmtId="0" fontId="6" fillId="0" borderId="38" xfId="2" applyFont="1" applyBorder="1" applyAlignment="1">
      <alignment horizontal="center" vertical="top" wrapText="1"/>
    </xf>
    <xf numFmtId="0" fontId="6" fillId="0" borderId="72" xfId="2" applyFont="1" applyBorder="1" applyAlignment="1">
      <alignment horizontal="center" vertical="top" wrapText="1"/>
    </xf>
    <xf numFmtId="0" fontId="2" fillId="0" borderId="0" xfId="2" applyAlignment="1">
      <alignment vertical="top" wrapText="1"/>
    </xf>
    <xf numFmtId="0" fontId="3" fillId="0" borderId="0" xfId="2" applyFont="1" applyAlignment="1">
      <alignment horizontal="left" vertical="top" wrapText="1"/>
    </xf>
    <xf numFmtId="0" fontId="2" fillId="0" borderId="0" xfId="2" applyAlignment="1">
      <alignment horizontal="left" vertical="top" wrapText="1"/>
    </xf>
    <xf numFmtId="0" fontId="3" fillId="2" borderId="70" xfId="2" applyFont="1" applyFill="1" applyBorder="1" applyAlignment="1">
      <alignment horizontal="center" vertical="top" wrapText="1"/>
    </xf>
    <xf numFmtId="0" fontId="3" fillId="2" borderId="3" xfId="2" applyFont="1" applyFill="1" applyBorder="1" applyAlignment="1">
      <alignment horizontal="center" vertical="top" wrapText="1"/>
    </xf>
    <xf numFmtId="0" fontId="3" fillId="2" borderId="72" xfId="2" applyFont="1" applyFill="1" applyBorder="1" applyAlignment="1">
      <alignment horizontal="center" vertical="top" wrapText="1"/>
    </xf>
    <xf numFmtId="0" fontId="3" fillId="2" borderId="26" xfId="2" applyFont="1" applyFill="1" applyBorder="1" applyAlignment="1">
      <alignment horizontal="center" vertical="top" wrapText="1"/>
    </xf>
    <xf numFmtId="0" fontId="3" fillId="2" borderId="70" xfId="2" applyFont="1" applyFill="1" applyBorder="1" applyAlignment="1">
      <alignment horizontal="center" vertical="center" wrapText="1"/>
    </xf>
    <xf numFmtId="0" fontId="3" fillId="2" borderId="26" xfId="2" applyFont="1" applyFill="1" applyBorder="1" applyAlignment="1">
      <alignment horizontal="center" vertical="center" wrapText="1"/>
    </xf>
    <xf numFmtId="0" fontId="3" fillId="2" borderId="72" xfId="2" applyFont="1" applyFill="1" applyBorder="1" applyAlignment="1">
      <alignment horizontal="center" vertical="center" wrapText="1"/>
    </xf>
    <xf numFmtId="0" fontId="2" fillId="0" borderId="0" xfId="2" applyAlignment="1">
      <alignment horizontal="right" vertical="top" wrapText="1"/>
    </xf>
    <xf numFmtId="0" fontId="2" fillId="0" borderId="18" xfId="2" applyBorder="1" applyAlignment="1">
      <alignment horizontal="right" vertical="top" wrapText="1"/>
    </xf>
    <xf numFmtId="0" fontId="2" fillId="0" borderId="89" xfId="2" applyBorder="1" applyAlignment="1">
      <alignment horizontal="left" vertical="top" wrapText="1"/>
    </xf>
    <xf numFmtId="0" fontId="2" fillId="0" borderId="90" xfId="2" applyBorder="1" applyAlignment="1">
      <alignment horizontal="left" vertical="top" wrapText="1"/>
    </xf>
    <xf numFmtId="0" fontId="2" fillId="0" borderId="13" xfId="2" applyBorder="1" applyAlignment="1">
      <alignment horizontal="left" vertical="top" wrapText="1"/>
    </xf>
    <xf numFmtId="0" fontId="2" fillId="0" borderId="6" xfId="2" applyBorder="1" applyAlignment="1">
      <alignment horizontal="left" vertical="top" wrapText="1"/>
    </xf>
    <xf numFmtId="0" fontId="2" fillId="0" borderId="8" xfId="2" applyBorder="1" applyAlignment="1">
      <alignment horizontal="left" vertical="top" wrapText="1"/>
    </xf>
    <xf numFmtId="0" fontId="2" fillId="0" borderId="86" xfId="2" applyBorder="1" applyAlignment="1">
      <alignment horizontal="left" vertical="top" wrapText="1"/>
    </xf>
    <xf numFmtId="0" fontId="3" fillId="0" borderId="37" xfId="2" applyFont="1" applyBorder="1" applyAlignment="1">
      <alignment horizontal="right" vertical="top" wrapText="1"/>
    </xf>
    <xf numFmtId="0" fontId="3" fillId="0" borderId="31" xfId="2" applyFont="1" applyBorder="1" applyAlignment="1">
      <alignment horizontal="right" vertical="top" wrapText="1"/>
    </xf>
    <xf numFmtId="0" fontId="3" fillId="2" borderId="64" xfId="2" applyFont="1" applyFill="1" applyBorder="1" applyAlignment="1">
      <alignment horizontal="center" vertical="top" wrapText="1"/>
    </xf>
    <xf numFmtId="0" fontId="3" fillId="2" borderId="33" xfId="2" applyFont="1" applyFill="1" applyBorder="1" applyAlignment="1">
      <alignment horizontal="center" vertical="top" wrapText="1"/>
    </xf>
    <xf numFmtId="0" fontId="3" fillId="2" borderId="65" xfId="2" applyFont="1" applyFill="1" applyBorder="1" applyAlignment="1">
      <alignment horizontal="center" vertical="top" wrapText="1"/>
    </xf>
    <xf numFmtId="0" fontId="2" fillId="0" borderId="37" xfId="2" applyBorder="1" applyAlignment="1">
      <alignment horizontal="left" vertical="top" wrapText="1"/>
    </xf>
    <xf numFmtId="0" fontId="2" fillId="0" borderId="31" xfId="2" applyBorder="1" applyAlignment="1">
      <alignment horizontal="left" vertical="top" wrapText="1"/>
    </xf>
    <xf numFmtId="0" fontId="3" fillId="0" borderId="13" xfId="2" applyFont="1" applyBorder="1" applyAlignment="1">
      <alignment horizontal="right" vertical="top" wrapText="1"/>
    </xf>
    <xf numFmtId="0" fontId="3" fillId="0" borderId="6" xfId="2" applyFont="1" applyBorder="1" applyAlignment="1">
      <alignment horizontal="right" vertical="top" wrapText="1"/>
    </xf>
    <xf numFmtId="0" fontId="2" fillId="0" borderId="4" xfId="2" applyBorder="1" applyAlignment="1">
      <alignment horizontal="left" vertical="top" wrapText="1"/>
    </xf>
    <xf numFmtId="0" fontId="3" fillId="0" borderId="87" xfId="2" applyFont="1" applyBorder="1" applyAlignment="1">
      <alignment horizontal="right" vertical="top" wrapText="1"/>
    </xf>
    <xf numFmtId="0" fontId="3" fillId="0" borderId="88" xfId="2" applyFont="1" applyBorder="1" applyAlignment="1">
      <alignment horizontal="right" vertical="top" wrapText="1"/>
    </xf>
    <xf numFmtId="0" fontId="2" fillId="0" borderId="5" xfId="2" applyBorder="1" applyAlignment="1">
      <alignment horizontal="left" vertical="top" wrapText="1"/>
    </xf>
    <xf numFmtId="0" fontId="3" fillId="2" borderId="62" xfId="2" applyFont="1" applyFill="1" applyBorder="1" applyAlignment="1">
      <alignment horizontal="center" vertical="top" wrapText="1"/>
    </xf>
    <xf numFmtId="0" fontId="3" fillId="2" borderId="35" xfId="2" applyFont="1" applyFill="1" applyBorder="1" applyAlignment="1">
      <alignment horizontal="center" vertical="top" wrapText="1"/>
    </xf>
    <xf numFmtId="0" fontId="3" fillId="2" borderId="63" xfId="2" applyFont="1" applyFill="1" applyBorder="1" applyAlignment="1">
      <alignment horizontal="center" vertical="top" wrapText="1"/>
    </xf>
    <xf numFmtId="0" fontId="3" fillId="2" borderId="69" xfId="2" applyFont="1" applyFill="1" applyBorder="1" applyAlignment="1">
      <alignment horizontal="center" vertical="top" wrapText="1"/>
    </xf>
    <xf numFmtId="0" fontId="3" fillId="2" borderId="7" xfId="2" applyFont="1" applyFill="1" applyBorder="1" applyAlignment="1">
      <alignment horizontal="center" vertical="top" wrapText="1"/>
    </xf>
    <xf numFmtId="0" fontId="3" fillId="2" borderId="71" xfId="2" applyFont="1" applyFill="1" applyBorder="1" applyAlignment="1">
      <alignment horizontal="center" vertical="top" wrapText="1"/>
    </xf>
    <xf numFmtId="0" fontId="3" fillId="2" borderId="59" xfId="2" applyFont="1" applyFill="1" applyBorder="1" applyAlignment="1">
      <alignment horizontal="center" vertical="top" wrapText="1"/>
    </xf>
    <xf numFmtId="0" fontId="3" fillId="2" borderId="5" xfId="2" applyFont="1" applyFill="1" applyBorder="1" applyAlignment="1">
      <alignment horizontal="center" vertical="top" wrapText="1"/>
    </xf>
    <xf numFmtId="0" fontId="3" fillId="2" borderId="60" xfId="2" applyFont="1" applyFill="1" applyBorder="1" applyAlignment="1">
      <alignment horizontal="center" vertical="top" wrapText="1"/>
    </xf>
    <xf numFmtId="0" fontId="6" fillId="0" borderId="34" xfId="2" applyFont="1" applyBorder="1" applyAlignment="1">
      <alignment horizontal="center" vertical="top" wrapText="1"/>
    </xf>
    <xf numFmtId="0" fontId="2" fillId="0" borderId="9" xfId="2" applyBorder="1" applyAlignment="1">
      <alignment horizontal="left" vertical="top" wrapText="1"/>
    </xf>
    <xf numFmtId="0" fontId="2" fillId="0" borderId="10" xfId="2" applyBorder="1" applyAlignment="1">
      <alignment horizontal="left" vertical="top" wrapText="1"/>
    </xf>
    <xf numFmtId="0" fontId="3" fillId="0" borderId="25" xfId="2" applyFont="1" applyBorder="1" applyAlignment="1">
      <alignment horizontal="right" vertical="top" wrapText="1"/>
    </xf>
    <xf numFmtId="0" fontId="2" fillId="0" borderId="1" xfId="2" applyBorder="1" applyAlignment="1">
      <alignment horizontal="left" vertical="top" wrapText="1"/>
    </xf>
    <xf numFmtId="0" fontId="2" fillId="0" borderId="22" xfId="2" applyBorder="1" applyAlignment="1">
      <alignment horizontal="left" vertical="top" wrapText="1"/>
    </xf>
    <xf numFmtId="0" fontId="2" fillId="0" borderId="23" xfId="2" applyBorder="1" applyAlignment="1">
      <alignment horizontal="left" vertical="top" wrapText="1"/>
    </xf>
    <xf numFmtId="0" fontId="2" fillId="0" borderId="24" xfId="2" applyBorder="1" applyAlignment="1">
      <alignment horizontal="left" vertical="top" wrapText="1"/>
    </xf>
    <xf numFmtId="0" fontId="3" fillId="0" borderId="22" xfId="2" applyFont="1" applyBorder="1" applyAlignment="1">
      <alignment horizontal="left" vertical="top" wrapText="1"/>
    </xf>
    <xf numFmtId="0" fontId="3" fillId="0" borderId="23" xfId="2" applyFont="1" applyBorder="1" applyAlignment="1">
      <alignment horizontal="left" vertical="top" wrapText="1"/>
    </xf>
    <xf numFmtId="0" fontId="3" fillId="0" borderId="24" xfId="2" applyFont="1" applyBorder="1" applyAlignment="1">
      <alignment horizontal="left" vertical="top" wrapText="1"/>
    </xf>
    <xf numFmtId="0" fontId="3" fillId="0" borderId="14" xfId="2" applyFont="1" applyBorder="1" applyAlignment="1">
      <alignment horizontal="left" vertical="top" wrapText="1"/>
    </xf>
    <xf numFmtId="0" fontId="3" fillId="0" borderId="16" xfId="2" applyFont="1" applyBorder="1" applyAlignment="1">
      <alignment horizontal="left" vertical="top" wrapText="1"/>
    </xf>
    <xf numFmtId="0" fontId="3" fillId="0" borderId="17" xfId="2" applyFont="1" applyBorder="1" applyAlignment="1">
      <alignment horizontal="left" vertical="top" wrapText="1"/>
    </xf>
    <xf numFmtId="0" fontId="3" fillId="0" borderId="18" xfId="2" applyFont="1" applyBorder="1" applyAlignment="1">
      <alignment horizontal="left" vertical="top" wrapText="1"/>
    </xf>
    <xf numFmtId="0" fontId="3" fillId="0" borderId="19" xfId="2" applyFont="1" applyBorder="1" applyAlignment="1">
      <alignment horizontal="left" vertical="top" wrapText="1"/>
    </xf>
    <xf numFmtId="0" fontId="3" fillId="0" borderId="21" xfId="2" applyFont="1" applyBorder="1" applyAlignment="1">
      <alignment horizontal="left" vertical="top" wrapText="1"/>
    </xf>
    <xf numFmtId="0" fontId="3" fillId="2" borderId="74" xfId="2" applyFont="1" applyFill="1" applyBorder="1" applyAlignment="1">
      <alignment horizontal="center" vertical="top" wrapText="1"/>
    </xf>
    <xf numFmtId="0" fontId="3" fillId="2" borderId="1" xfId="2" applyFont="1" applyFill="1" applyBorder="1" applyAlignment="1">
      <alignment horizontal="center" vertical="top" wrapText="1"/>
    </xf>
    <xf numFmtId="0" fontId="3" fillId="2" borderId="78" xfId="2" applyFont="1" applyFill="1" applyBorder="1" applyAlignment="1">
      <alignment horizontal="center" vertical="top" wrapText="1"/>
    </xf>
    <xf numFmtId="0" fontId="3" fillId="2" borderId="61" xfId="2" applyFont="1" applyFill="1" applyBorder="1" applyAlignment="1">
      <alignment horizontal="center" vertical="top" wrapText="1"/>
    </xf>
    <xf numFmtId="0" fontId="3" fillId="2" borderId="25" xfId="2" applyFont="1" applyFill="1" applyBorder="1" applyAlignment="1">
      <alignment horizontal="center" vertical="top" wrapText="1"/>
    </xf>
    <xf numFmtId="0" fontId="3" fillId="2" borderId="50" xfId="2" applyFont="1" applyFill="1" applyBorder="1" applyAlignment="1">
      <alignment horizontal="center" vertical="top" wrapText="1"/>
    </xf>
    <xf numFmtId="0" fontId="2" fillId="0" borderId="17" xfId="2" applyBorder="1" applyAlignment="1">
      <alignment horizontal="left" vertical="top" wrapText="1"/>
    </xf>
    <xf numFmtId="0" fontId="2" fillId="0" borderId="18" xfId="2" applyBorder="1" applyAlignment="1">
      <alignment horizontal="left" vertical="top" wrapText="1"/>
    </xf>
    <xf numFmtId="0" fontId="3" fillId="0" borderId="0" xfId="2" applyFont="1" applyAlignment="1">
      <alignment horizontal="center" vertical="top" wrapText="1"/>
    </xf>
    <xf numFmtId="165" fontId="3" fillId="0" borderId="17" xfId="0" applyNumberFormat="1" applyFont="1" applyBorder="1" applyAlignment="1">
      <alignment horizontal="right"/>
    </xf>
    <xf numFmtId="165" fontId="3" fillId="0" borderId="0" xfId="0" applyNumberFormat="1" applyFont="1" applyBorder="1" applyAlignment="1">
      <alignment horizontal="right"/>
    </xf>
    <xf numFmtId="0" fontId="3" fillId="0" borderId="0" xfId="2" applyFont="1" applyAlignment="1">
      <alignment horizontal="center" vertical="center" wrapText="1"/>
    </xf>
    <xf numFmtId="0" fontId="3" fillId="0" borderId="18" xfId="2" applyFont="1" applyBorder="1" applyAlignment="1">
      <alignment horizontal="center" vertical="center" wrapText="1"/>
    </xf>
  </cellXfs>
  <cellStyles count="3">
    <cellStyle name="Normal" xfId="0" builtinId="0"/>
    <cellStyle name="Percent" xfId="1" builtinId="5"/>
    <cellStyle name="Standards" xfId="2"/>
  </cellStyles>
  <dxfs count="90">
    <dxf>
      <font>
        <b/>
        <i val="0"/>
        <color auto="1"/>
      </font>
      <fill>
        <patternFill>
          <bgColor rgb="FFFF0000"/>
        </patternFill>
      </fill>
      <border>
        <left style="thin">
          <color auto="1"/>
        </left>
        <right style="thin">
          <color auto="1"/>
        </right>
        <top style="thin">
          <color auto="1"/>
        </top>
        <bottom style="thin">
          <color auto="1"/>
        </bottom>
        <vertical/>
        <horizontal/>
      </border>
    </dxf>
    <dxf>
      <font>
        <b/>
        <i val="0"/>
        <color auto="1"/>
      </font>
      <fill>
        <patternFill>
          <bgColor rgb="FF92D050"/>
        </patternFill>
      </fill>
      <border>
        <left style="thin">
          <color auto="1"/>
        </left>
        <right style="thin">
          <color auto="1"/>
        </right>
        <top style="thin">
          <color auto="1"/>
        </top>
        <bottom style="thin">
          <color auto="1"/>
        </bottom>
        <vertical/>
        <horizontal/>
      </border>
    </dxf>
    <dxf>
      <font>
        <b/>
        <i val="0"/>
        <color auto="1"/>
      </font>
      <fill>
        <patternFill>
          <bgColor rgb="FF92D050"/>
        </patternFill>
      </fill>
      <border>
        <left style="thin">
          <color auto="1"/>
        </left>
        <right style="thin">
          <color auto="1"/>
        </right>
        <top style="thin">
          <color auto="1"/>
        </top>
        <bottom style="thin">
          <color auto="1"/>
        </bottom>
        <vertical/>
        <horizontal/>
      </border>
    </dxf>
    <dxf>
      <font>
        <b/>
        <i val="0"/>
        <color auto="1"/>
      </font>
      <fill>
        <patternFill>
          <bgColor rgb="FFFF0000"/>
        </patternFill>
      </fill>
      <border>
        <left style="thin">
          <color auto="1"/>
        </left>
        <right style="thin">
          <color auto="1"/>
        </right>
        <top style="thin">
          <color auto="1"/>
        </top>
        <bottom style="thin">
          <color auto="1"/>
        </bottom>
        <vertical/>
        <horizontal/>
      </border>
    </dxf>
    <dxf>
      <font>
        <b/>
        <i val="0"/>
        <color auto="1"/>
      </font>
      <fill>
        <patternFill>
          <bgColor rgb="FF92D050"/>
        </patternFill>
      </fill>
      <border>
        <left style="thin">
          <color auto="1"/>
        </left>
        <right style="thin">
          <color auto="1"/>
        </right>
        <top style="thin">
          <color auto="1"/>
        </top>
        <bottom style="thin">
          <color auto="1"/>
        </bottom>
        <vertical/>
        <horizontal/>
      </border>
    </dxf>
    <dxf>
      <font>
        <b/>
        <i val="0"/>
        <color auto="1"/>
      </font>
      <fill>
        <patternFill>
          <bgColor rgb="FFFF0000"/>
        </patternFill>
      </fill>
      <border>
        <left style="thin">
          <color auto="1"/>
        </left>
        <right style="thin">
          <color auto="1"/>
        </right>
        <top style="thin">
          <color auto="1"/>
        </top>
        <bottom style="thin">
          <color auto="1"/>
        </bottom>
        <vertical/>
        <horizontal/>
      </border>
    </dxf>
    <dxf>
      <font>
        <b/>
        <i val="0"/>
        <color theme="1"/>
      </font>
      <fill>
        <patternFill>
          <bgColor rgb="FF92D050"/>
        </patternFill>
      </fill>
      <border>
        <left style="thin">
          <color auto="1"/>
        </left>
        <right style="thin">
          <color auto="1"/>
        </right>
        <top style="thin">
          <color auto="1"/>
        </top>
        <bottom style="thin">
          <color auto="1"/>
        </bottom>
        <vertical/>
        <horizontal/>
      </border>
    </dxf>
    <dxf>
      <font>
        <b/>
        <i val="0"/>
      </font>
      <fill>
        <patternFill>
          <bgColor rgb="FFFF0000"/>
        </patternFill>
      </fill>
      <border>
        <left style="thin">
          <color auto="1"/>
        </left>
        <right style="thin">
          <color auto="1"/>
        </right>
        <top style="thin">
          <color auto="1"/>
        </top>
        <bottom style="thin">
          <color auto="1"/>
        </bottom>
        <vertical/>
        <horizontal/>
      </border>
    </dxf>
    <dxf>
      <font>
        <b/>
        <i val="0"/>
        <color auto="1"/>
      </font>
      <fill>
        <patternFill>
          <bgColor rgb="FFFF0000"/>
        </patternFill>
      </fill>
      <border>
        <left style="thin">
          <color auto="1"/>
        </left>
        <right style="thin">
          <color auto="1"/>
        </right>
        <top style="thin">
          <color auto="1"/>
        </top>
        <bottom style="thin">
          <color auto="1"/>
        </bottom>
        <vertical/>
        <horizontal/>
      </border>
    </dxf>
    <dxf>
      <font>
        <b/>
        <i val="0"/>
        <color auto="1"/>
      </font>
      <fill>
        <patternFill>
          <bgColor rgb="FF92D050"/>
        </patternFill>
      </fill>
      <border>
        <left style="thin">
          <color auto="1"/>
        </left>
        <right style="thin">
          <color auto="1"/>
        </right>
        <top style="thin">
          <color auto="1"/>
        </top>
        <bottom style="thin">
          <color auto="1"/>
        </bottom>
        <vertical/>
        <horizontal/>
      </border>
    </dxf>
    <dxf>
      <font>
        <b/>
        <i val="0"/>
      </font>
      <fill>
        <patternFill>
          <bgColor rgb="FFFF0000"/>
        </patternFill>
      </fill>
      <border>
        <left style="thin">
          <color auto="1"/>
        </left>
        <right style="thin">
          <color auto="1"/>
        </right>
        <top style="thin">
          <color auto="1"/>
        </top>
        <bottom style="thin">
          <color auto="1"/>
        </bottom>
        <vertical/>
        <horizontal/>
      </border>
    </dxf>
    <dxf>
      <font>
        <b/>
        <i val="0"/>
      </font>
      <fill>
        <patternFill>
          <bgColor rgb="FF92D050"/>
        </patternFill>
      </fill>
      <border>
        <left style="thin">
          <color auto="1"/>
        </left>
        <right style="thin">
          <color auto="1"/>
        </right>
        <top style="thin">
          <color auto="1"/>
        </top>
        <bottom style="thin">
          <color auto="1"/>
        </bottom>
      </border>
    </dxf>
    <dxf>
      <font>
        <b/>
        <i val="0"/>
      </font>
      <fill>
        <patternFill>
          <bgColor rgb="FFFF0000"/>
        </patternFill>
      </fill>
      <border>
        <left style="thin">
          <color auto="1"/>
        </left>
        <right style="thin">
          <color auto="1"/>
        </right>
        <top style="thin">
          <color auto="1"/>
        </top>
        <bottom style="thin">
          <color auto="1"/>
        </bottom>
        <vertical/>
        <horizontal/>
      </border>
    </dxf>
    <dxf>
      <font>
        <b/>
        <i val="0"/>
        <color theme="1"/>
      </font>
      <fill>
        <patternFill>
          <bgColor rgb="FF92D050"/>
        </patternFill>
      </fill>
      <border>
        <left style="thin">
          <color auto="1"/>
        </left>
        <right style="thin">
          <color auto="1"/>
        </right>
        <top style="thin">
          <color auto="1"/>
        </top>
        <bottom style="thin">
          <color auto="1"/>
        </bottom>
        <vertical/>
        <horizontal/>
      </border>
    </dxf>
    <dxf>
      <font>
        <b/>
        <i val="0"/>
        <color auto="1"/>
      </font>
      <fill>
        <patternFill>
          <bgColor rgb="FFFF0000"/>
        </patternFill>
      </fill>
      <border>
        <left style="thin">
          <color auto="1"/>
        </left>
        <right style="thin">
          <color auto="1"/>
        </right>
        <top style="thin">
          <color auto="1"/>
        </top>
        <bottom style="thin">
          <color auto="1"/>
        </bottom>
        <vertical/>
        <horizontal/>
      </border>
    </dxf>
    <dxf>
      <font>
        <b/>
        <i val="0"/>
        <color auto="1"/>
      </font>
      <fill>
        <patternFill>
          <bgColor rgb="FF92D050"/>
        </patternFill>
      </fill>
      <border>
        <left style="thin">
          <color auto="1"/>
        </left>
        <right style="thin">
          <color auto="1"/>
        </right>
        <top style="thin">
          <color auto="1"/>
        </top>
        <bottom style="thin">
          <color auto="1"/>
        </bottom>
        <vertical/>
        <horizontal/>
      </border>
    </dxf>
    <dxf>
      <font>
        <b/>
        <i val="0"/>
        <color auto="1"/>
      </font>
      <fill>
        <patternFill>
          <bgColor rgb="FFFF0000"/>
        </patternFill>
      </fill>
      <border>
        <left style="thin">
          <color auto="1"/>
        </left>
        <right style="thin">
          <color auto="1"/>
        </right>
        <top style="thin">
          <color auto="1"/>
        </top>
        <bottom style="thin">
          <color auto="1"/>
        </bottom>
        <vertical/>
        <horizontal/>
      </border>
    </dxf>
    <dxf>
      <font>
        <b/>
        <i val="0"/>
        <color auto="1"/>
      </font>
      <fill>
        <patternFill>
          <bgColor rgb="FF92D050"/>
        </patternFill>
      </fill>
      <border>
        <left style="thin">
          <color auto="1"/>
        </left>
        <right style="thin">
          <color auto="1"/>
        </right>
        <top style="thin">
          <color auto="1"/>
        </top>
        <bottom style="thin">
          <color auto="1"/>
        </bottom>
        <vertical/>
        <horizontal/>
      </border>
    </dxf>
    <dxf>
      <font>
        <b/>
        <i val="0"/>
        <color auto="1"/>
      </font>
      <fill>
        <patternFill>
          <bgColor rgb="FFFF0000"/>
        </patternFill>
      </fill>
      <border>
        <left style="thin">
          <color auto="1"/>
        </left>
        <right style="thin">
          <color auto="1"/>
        </right>
        <top style="thin">
          <color auto="1"/>
        </top>
        <bottom style="thin">
          <color auto="1"/>
        </bottom>
        <vertical/>
        <horizontal/>
      </border>
    </dxf>
    <dxf>
      <font>
        <b/>
        <i val="0"/>
        <color auto="1"/>
      </font>
      <fill>
        <patternFill>
          <bgColor rgb="FF92D050"/>
        </patternFill>
      </fill>
      <border>
        <left style="thin">
          <color auto="1"/>
        </left>
        <right style="thin">
          <color auto="1"/>
        </right>
        <top style="thin">
          <color auto="1"/>
        </top>
        <bottom style="thin">
          <color auto="1"/>
        </bottom>
        <vertical/>
        <horizontal/>
      </border>
    </dxf>
    <dxf>
      <font>
        <b/>
        <i val="0"/>
        <color theme="1"/>
      </font>
      <fill>
        <patternFill>
          <bgColor rgb="FF92D050"/>
        </patternFill>
      </fill>
      <border>
        <left style="thin">
          <color auto="1"/>
        </left>
        <right style="thin">
          <color auto="1"/>
        </right>
        <top style="thin">
          <color auto="1"/>
        </top>
        <bottom style="thin">
          <color auto="1"/>
        </bottom>
        <vertical/>
        <horizontal/>
      </border>
    </dxf>
    <dxf>
      <font>
        <b/>
        <i val="0"/>
        <color theme="1"/>
      </font>
      <fill>
        <patternFill>
          <bgColor rgb="FF92D050"/>
        </patternFill>
      </fill>
      <border>
        <left style="thin">
          <color auto="1"/>
        </left>
        <right style="thin">
          <color auto="1"/>
        </right>
        <top style="thin">
          <color auto="1"/>
        </top>
        <bottom style="thin">
          <color auto="1"/>
        </bottom>
        <vertical/>
        <horizontal/>
      </border>
    </dxf>
    <dxf>
      <font>
        <b/>
        <i val="0"/>
        <color auto="1"/>
      </font>
      <fill>
        <patternFill>
          <bgColor rgb="FFFF0000"/>
        </patternFill>
      </fill>
      <border>
        <left style="thin">
          <color auto="1"/>
        </left>
        <right style="thin">
          <color auto="1"/>
        </right>
        <top style="thin">
          <color auto="1"/>
        </top>
        <bottom style="thin">
          <color auto="1"/>
        </bottom>
        <vertical/>
        <horizontal/>
      </border>
    </dxf>
    <dxf>
      <font>
        <b/>
        <i val="0"/>
        <color auto="1"/>
      </font>
      <fill>
        <patternFill>
          <bgColor rgb="FF92D050"/>
        </patternFill>
      </fill>
      <border>
        <left style="thin">
          <color auto="1"/>
        </left>
        <right style="thin">
          <color auto="1"/>
        </right>
        <top style="thin">
          <color auto="1"/>
        </top>
        <bottom style="thin">
          <color auto="1"/>
        </bottom>
        <vertical/>
        <horizontal/>
      </border>
    </dxf>
    <dxf>
      <font>
        <b/>
        <i val="0"/>
        <color auto="1"/>
      </font>
      <fill>
        <patternFill>
          <bgColor rgb="FFFF0000"/>
        </patternFill>
      </fill>
      <border>
        <left style="thin">
          <color auto="1"/>
        </left>
        <right style="thin">
          <color auto="1"/>
        </right>
        <top style="thin">
          <color auto="1"/>
        </top>
        <bottom style="thin">
          <color auto="1"/>
        </bottom>
        <vertical/>
        <horizontal/>
      </border>
    </dxf>
    <dxf>
      <font>
        <b/>
        <i val="0"/>
        <color auto="1"/>
      </font>
      <fill>
        <patternFill>
          <bgColor rgb="FF92D050"/>
        </patternFill>
      </fill>
      <border>
        <left style="thin">
          <color auto="1"/>
        </left>
        <right style="thin">
          <color auto="1"/>
        </right>
        <top style="thin">
          <color auto="1"/>
        </top>
        <bottom style="thin">
          <color auto="1"/>
        </bottom>
        <vertical/>
        <horizontal/>
      </border>
    </dxf>
    <dxf>
      <font>
        <b/>
        <i val="0"/>
        <color auto="1"/>
      </font>
      <fill>
        <patternFill>
          <bgColor rgb="FF92D050"/>
        </patternFill>
      </fill>
      <border>
        <left style="thin">
          <color auto="1"/>
        </left>
        <right style="thin">
          <color auto="1"/>
        </right>
        <top style="thin">
          <color auto="1"/>
        </top>
        <bottom style="thin">
          <color auto="1"/>
        </bottom>
        <vertical/>
        <horizontal/>
      </border>
    </dxf>
    <dxf>
      <font>
        <b/>
        <i val="0"/>
        <color auto="1"/>
      </font>
      <fill>
        <patternFill>
          <bgColor rgb="FF92D050"/>
        </patternFill>
      </fill>
      <border>
        <left style="thin">
          <color auto="1"/>
        </left>
        <right style="thin">
          <color auto="1"/>
        </right>
        <top style="thin">
          <color auto="1"/>
        </top>
        <bottom style="thin">
          <color auto="1"/>
        </bottom>
        <vertical/>
        <horizontal/>
      </border>
    </dxf>
    <dxf>
      <font>
        <b/>
        <i val="0"/>
        <color auto="1"/>
      </font>
      <fill>
        <patternFill>
          <bgColor rgb="FFFF0000"/>
        </patternFill>
      </fill>
      <border>
        <left style="thin">
          <color auto="1"/>
        </left>
        <right style="thin">
          <color auto="1"/>
        </right>
        <top style="thin">
          <color auto="1"/>
        </top>
        <bottom style="thin">
          <color auto="1"/>
        </bottom>
        <vertical/>
        <horizontal/>
      </border>
    </dxf>
    <dxf>
      <font>
        <b/>
        <i val="0"/>
        <color auto="1"/>
      </font>
      <fill>
        <patternFill>
          <bgColor rgb="FFFF0000"/>
        </patternFill>
      </fill>
      <border>
        <left style="thin">
          <color auto="1"/>
        </left>
        <right style="thin">
          <color auto="1"/>
        </right>
        <top style="thin">
          <color auto="1"/>
        </top>
        <bottom style="thin">
          <color auto="1"/>
        </bottom>
        <vertical/>
        <horizontal/>
      </border>
    </dxf>
    <dxf>
      <font>
        <b/>
        <i val="0"/>
        <color auto="1"/>
      </font>
      <fill>
        <patternFill>
          <bgColor rgb="FFFF0000"/>
        </patternFill>
      </fill>
      <border>
        <left style="thin">
          <color auto="1"/>
        </left>
        <right style="thin">
          <color auto="1"/>
        </right>
        <top style="thin">
          <color auto="1"/>
        </top>
        <bottom style="thin">
          <color auto="1"/>
        </bottom>
        <vertical/>
        <horizontal/>
      </border>
    </dxf>
    <dxf>
      <font>
        <b/>
        <i val="0"/>
        <color theme="1"/>
      </font>
      <fill>
        <patternFill>
          <bgColor rgb="FFFF0000"/>
        </patternFill>
      </fill>
      <border>
        <left style="thin">
          <color auto="1"/>
        </left>
        <right style="thin">
          <color auto="1"/>
        </right>
        <top style="thin">
          <color auto="1"/>
        </top>
        <bottom style="thin">
          <color auto="1"/>
        </bottom>
        <vertical/>
        <horizontal/>
      </border>
    </dxf>
    <dxf>
      <font>
        <b/>
        <i val="0"/>
        <color theme="1"/>
      </font>
      <fill>
        <patternFill>
          <bgColor rgb="FFFF0000"/>
        </patternFill>
      </fill>
      <border>
        <left style="thin">
          <color auto="1"/>
        </left>
        <right style="thin">
          <color auto="1"/>
        </right>
        <top style="thin">
          <color auto="1"/>
        </top>
        <bottom style="thin">
          <color auto="1"/>
        </bottom>
        <vertical/>
        <horizontal/>
      </border>
    </dxf>
    <dxf>
      <font>
        <b/>
        <i val="0"/>
        <color theme="1"/>
      </font>
      <fill>
        <patternFill>
          <bgColor rgb="FFFF0000"/>
        </patternFill>
      </fill>
      <border>
        <left style="thin">
          <color auto="1"/>
        </left>
        <right style="thin">
          <color auto="1"/>
        </right>
        <top style="thin">
          <color auto="1"/>
        </top>
        <bottom style="thin">
          <color auto="1"/>
        </bottom>
        <vertical/>
        <horizontal/>
      </border>
    </dxf>
    <dxf>
      <font>
        <b/>
        <i val="0"/>
        <color auto="1"/>
      </font>
      <fill>
        <patternFill>
          <bgColor rgb="FFFF0000"/>
        </patternFill>
      </fill>
      <border>
        <left style="thin">
          <color auto="1"/>
        </left>
        <right style="thin">
          <color auto="1"/>
        </right>
        <top style="thin">
          <color auto="1"/>
        </top>
        <bottom style="thin">
          <color auto="1"/>
        </bottom>
        <vertical/>
        <horizontal/>
      </border>
    </dxf>
    <dxf>
      <font>
        <b/>
        <i val="0"/>
        <color auto="1"/>
      </font>
      <fill>
        <patternFill>
          <bgColor rgb="FFFF0000"/>
        </patternFill>
      </fill>
      <border>
        <left style="thin">
          <color auto="1"/>
        </left>
        <right style="thin">
          <color auto="1"/>
        </right>
        <top style="thin">
          <color auto="1"/>
        </top>
        <bottom style="thin">
          <color auto="1"/>
        </bottom>
        <vertical/>
        <horizontal/>
      </border>
    </dxf>
    <dxf>
      <font>
        <b/>
        <i val="0"/>
        <color auto="1"/>
      </font>
      <fill>
        <patternFill>
          <bgColor rgb="FFFF0000"/>
        </patternFill>
      </fill>
      <border>
        <left style="thin">
          <color auto="1"/>
        </left>
        <right style="thin">
          <color auto="1"/>
        </right>
        <top style="thin">
          <color auto="1"/>
        </top>
        <bottom style="thin">
          <color auto="1"/>
        </bottom>
        <vertical/>
        <horizontal/>
      </border>
    </dxf>
    <dxf>
      <font>
        <b/>
        <i val="0"/>
        <color auto="1"/>
      </font>
      <fill>
        <patternFill>
          <bgColor rgb="FF92D050"/>
        </patternFill>
      </fill>
      <border>
        <left style="thin">
          <color auto="1"/>
        </left>
        <right style="thin">
          <color auto="1"/>
        </right>
        <top style="thin">
          <color auto="1"/>
        </top>
        <bottom style="thin">
          <color auto="1"/>
        </bottom>
        <vertical/>
        <horizontal/>
      </border>
    </dxf>
    <dxf>
      <font>
        <b/>
        <i val="0"/>
        <color auto="1"/>
      </font>
      <fill>
        <patternFill>
          <bgColor rgb="FFFF0000"/>
        </patternFill>
      </fill>
      <border>
        <left style="thin">
          <color auto="1"/>
        </left>
        <right style="thin">
          <color auto="1"/>
        </right>
        <top style="thin">
          <color auto="1"/>
        </top>
        <bottom style="thin">
          <color auto="1"/>
        </bottom>
        <vertical/>
        <horizontal/>
      </border>
    </dxf>
    <dxf>
      <font>
        <b/>
        <i val="0"/>
        <color auto="1"/>
      </font>
      <fill>
        <patternFill>
          <bgColor rgb="FF92D050"/>
        </patternFill>
      </fill>
      <border>
        <left style="thin">
          <color auto="1"/>
        </left>
        <right style="thin">
          <color auto="1"/>
        </right>
        <top style="thin">
          <color auto="1"/>
        </top>
        <bottom style="thin">
          <color auto="1"/>
        </bottom>
        <vertical/>
        <horizontal/>
      </border>
    </dxf>
    <dxf>
      <font>
        <b/>
        <i val="0"/>
        <color auto="1"/>
      </font>
      <fill>
        <patternFill>
          <bgColor rgb="FFFF0000"/>
        </patternFill>
      </fill>
      <border>
        <left style="thin">
          <color auto="1"/>
        </left>
        <right style="thin">
          <color auto="1"/>
        </right>
        <top style="thin">
          <color auto="1"/>
        </top>
        <bottom style="thin">
          <color auto="1"/>
        </bottom>
        <vertical/>
        <horizontal/>
      </border>
    </dxf>
    <dxf>
      <font>
        <b/>
        <i val="0"/>
        <color auto="1"/>
      </font>
      <fill>
        <patternFill>
          <bgColor rgb="FF92D050"/>
        </patternFill>
      </fill>
      <border>
        <left style="thin">
          <color auto="1"/>
        </left>
        <right style="thin">
          <color auto="1"/>
        </right>
        <top style="thin">
          <color auto="1"/>
        </top>
        <bottom style="thin">
          <color auto="1"/>
        </bottom>
        <vertical/>
        <horizontal/>
      </border>
    </dxf>
    <dxf>
      <font>
        <b/>
        <i val="0"/>
        <color auto="1"/>
      </font>
      <fill>
        <patternFill>
          <bgColor rgb="FF92D050"/>
        </patternFill>
      </fill>
      <border>
        <left style="thin">
          <color auto="1"/>
        </left>
        <right style="thin">
          <color auto="1"/>
        </right>
        <top style="thin">
          <color auto="1"/>
        </top>
        <bottom style="thin">
          <color auto="1"/>
        </bottom>
        <vertical/>
        <horizontal/>
      </border>
    </dxf>
    <dxf>
      <font>
        <b/>
        <i val="0"/>
        <color auto="1"/>
      </font>
      <fill>
        <patternFill>
          <bgColor rgb="FFFF0000"/>
        </patternFill>
      </fill>
      <border>
        <left style="thin">
          <color auto="1"/>
        </left>
        <right style="thin">
          <color auto="1"/>
        </right>
        <top style="thin">
          <color auto="1"/>
        </top>
        <bottom style="thin">
          <color auto="1"/>
        </bottom>
        <vertical/>
        <horizontal/>
      </border>
    </dxf>
    <dxf>
      <font>
        <b/>
        <i val="0"/>
        <color auto="1"/>
      </font>
      <fill>
        <patternFill>
          <bgColor rgb="FFFF0000"/>
        </patternFill>
      </fill>
      <border>
        <left style="thin">
          <color auto="1"/>
        </left>
        <right style="thin">
          <color auto="1"/>
        </right>
        <top style="thin">
          <color auto="1"/>
        </top>
        <bottom style="thin">
          <color auto="1"/>
        </bottom>
        <vertical/>
        <horizontal/>
      </border>
    </dxf>
    <dxf>
      <font>
        <b/>
        <i val="0"/>
        <color auto="1"/>
      </font>
      <fill>
        <patternFill>
          <bgColor rgb="FF92D050"/>
        </patternFill>
      </fill>
      <border>
        <left style="thin">
          <color auto="1"/>
        </left>
        <right style="thin">
          <color auto="1"/>
        </right>
        <top style="thin">
          <color auto="1"/>
        </top>
        <bottom style="thin">
          <color auto="1"/>
        </bottom>
        <vertical/>
        <horizontal/>
      </border>
    </dxf>
    <dxf>
      <font>
        <b/>
        <i val="0"/>
        <color auto="1"/>
      </font>
      <fill>
        <patternFill>
          <bgColor rgb="FFFF0000"/>
        </patternFill>
      </fill>
      <border>
        <left style="thin">
          <color auto="1"/>
        </left>
        <right style="thin">
          <color auto="1"/>
        </right>
        <top style="thin">
          <color auto="1"/>
        </top>
        <bottom style="thin">
          <color auto="1"/>
        </bottom>
        <vertical/>
        <horizontal/>
      </border>
    </dxf>
    <dxf>
      <font>
        <b/>
        <i val="0"/>
        <color auto="1"/>
      </font>
      <fill>
        <patternFill>
          <bgColor rgb="FF92D050"/>
        </patternFill>
      </fill>
      <border>
        <left style="thin">
          <color auto="1"/>
        </left>
        <right style="thin">
          <color auto="1"/>
        </right>
        <top style="thin">
          <color auto="1"/>
        </top>
        <bottom style="thin">
          <color auto="1"/>
        </bottom>
        <vertical/>
        <horizontal/>
      </border>
    </dxf>
    <dxf>
      <font>
        <b/>
        <i val="0"/>
        <color auto="1"/>
      </font>
      <fill>
        <patternFill>
          <bgColor rgb="FF92D050"/>
        </patternFill>
      </fill>
      <border>
        <left style="thin">
          <color auto="1"/>
        </left>
        <right style="thin">
          <color auto="1"/>
        </right>
        <top style="thin">
          <color auto="1"/>
        </top>
        <bottom style="thin">
          <color auto="1"/>
        </bottom>
        <vertical/>
        <horizontal/>
      </border>
    </dxf>
    <dxf>
      <font>
        <b/>
        <i val="0"/>
        <color auto="1"/>
      </font>
      <fill>
        <patternFill>
          <bgColor rgb="FFFF0000"/>
        </patternFill>
      </fill>
      <border>
        <left style="thin">
          <color auto="1"/>
        </left>
        <right style="thin">
          <color auto="1"/>
        </right>
        <top style="thin">
          <color auto="1"/>
        </top>
        <bottom style="thin">
          <color auto="1"/>
        </bottom>
        <vertical/>
        <horizontal/>
      </border>
    </dxf>
    <dxf>
      <font>
        <b/>
        <i val="0"/>
        <color auto="1"/>
      </font>
      <fill>
        <patternFill>
          <bgColor rgb="FF92D050"/>
        </patternFill>
      </fill>
      <border>
        <left style="thin">
          <color auto="1"/>
        </left>
        <right style="thin">
          <color auto="1"/>
        </right>
        <top style="thin">
          <color auto="1"/>
        </top>
        <bottom style="thin">
          <color auto="1"/>
        </bottom>
        <vertical/>
        <horizontal/>
      </border>
    </dxf>
    <dxf>
      <font>
        <b/>
        <i val="0"/>
        <color auto="1"/>
      </font>
      <fill>
        <patternFill>
          <bgColor rgb="FF92D050"/>
        </patternFill>
      </fill>
      <border>
        <left style="thin">
          <color auto="1"/>
        </left>
        <right style="thin">
          <color auto="1"/>
        </right>
        <top style="thin">
          <color auto="1"/>
        </top>
        <bottom style="thin">
          <color auto="1"/>
        </bottom>
        <vertical/>
        <horizontal/>
      </border>
    </dxf>
    <dxf>
      <font>
        <b/>
        <i val="0"/>
        <color auto="1"/>
      </font>
      <fill>
        <patternFill>
          <bgColor rgb="FFFF0000"/>
        </patternFill>
      </fill>
      <border>
        <left style="thin">
          <color auto="1"/>
        </left>
        <right style="thin">
          <color auto="1"/>
        </right>
        <top style="thin">
          <color auto="1"/>
        </top>
        <bottom style="thin">
          <color auto="1"/>
        </bottom>
        <vertical/>
        <horizontal/>
      </border>
    </dxf>
    <dxf>
      <font>
        <b/>
        <i val="0"/>
        <color auto="1"/>
      </font>
      <fill>
        <patternFill>
          <bgColor rgb="FFFF0000"/>
        </patternFill>
      </fill>
      <border>
        <left style="thin">
          <color auto="1"/>
        </left>
        <right style="thin">
          <color auto="1"/>
        </right>
        <top style="thin">
          <color auto="1"/>
        </top>
        <bottom style="thin">
          <color auto="1"/>
        </bottom>
        <vertical/>
        <horizontal/>
      </border>
    </dxf>
    <dxf>
      <font>
        <b/>
        <i val="0"/>
        <color auto="1"/>
      </font>
      <fill>
        <patternFill>
          <bgColor rgb="FF92D050"/>
        </patternFill>
      </fill>
      <border>
        <left style="thin">
          <color auto="1"/>
        </left>
        <right style="thin">
          <color auto="1"/>
        </right>
        <top style="thin">
          <color auto="1"/>
        </top>
        <bottom style="thin">
          <color auto="1"/>
        </bottom>
        <vertical/>
        <horizontal/>
      </border>
    </dxf>
    <dxf>
      <font>
        <b/>
        <i val="0"/>
        <color auto="1"/>
      </font>
      <fill>
        <patternFill>
          <bgColor rgb="FF92D050"/>
        </patternFill>
      </fill>
      <border>
        <left style="thin">
          <color auto="1"/>
        </left>
        <right style="thin">
          <color auto="1"/>
        </right>
        <top style="thin">
          <color auto="1"/>
        </top>
        <bottom style="thin">
          <color auto="1"/>
        </bottom>
        <vertical/>
        <horizontal/>
      </border>
    </dxf>
    <dxf>
      <font>
        <b/>
        <i val="0"/>
        <color auto="1"/>
      </font>
      <fill>
        <patternFill>
          <bgColor rgb="FFFF0000"/>
        </patternFill>
      </fill>
      <border>
        <left style="thin">
          <color auto="1"/>
        </left>
        <right style="thin">
          <color auto="1"/>
        </right>
        <top style="thin">
          <color auto="1"/>
        </top>
        <bottom style="thin">
          <color auto="1"/>
        </bottom>
      </border>
    </dxf>
    <dxf>
      <font>
        <b/>
        <i val="0"/>
        <color auto="1"/>
      </font>
      <fill>
        <patternFill>
          <bgColor rgb="FFFF0000"/>
        </patternFill>
      </fill>
      <border>
        <left style="thin">
          <color auto="1"/>
        </left>
        <right style="thin">
          <color auto="1"/>
        </right>
        <top style="thin">
          <color auto="1"/>
        </top>
        <bottom style="thin">
          <color auto="1"/>
        </bottom>
      </border>
    </dxf>
    <dxf>
      <font>
        <b/>
        <i val="0"/>
        <color auto="1"/>
      </font>
      <fill>
        <patternFill>
          <bgColor rgb="FF92D050"/>
        </patternFill>
      </fill>
      <border>
        <left style="thin">
          <color auto="1"/>
        </left>
        <right style="thin">
          <color auto="1"/>
        </right>
        <top style="thin">
          <color auto="1"/>
        </top>
        <bottom style="thin">
          <color auto="1"/>
        </bottom>
      </border>
    </dxf>
    <dxf>
      <font>
        <b/>
        <i val="0"/>
        <color auto="1"/>
      </font>
      <fill>
        <patternFill>
          <bgColor rgb="FF92D050"/>
        </patternFill>
      </fill>
      <border>
        <left style="thin">
          <color auto="1"/>
        </left>
        <right style="thin">
          <color auto="1"/>
        </right>
        <top style="thin">
          <color auto="1"/>
        </top>
        <bottom style="thin">
          <color auto="1"/>
        </bottom>
      </border>
    </dxf>
    <dxf>
      <font>
        <b/>
        <i val="0"/>
        <color auto="1"/>
      </font>
      <fill>
        <patternFill>
          <bgColor rgb="FF92D050"/>
        </patternFill>
      </fill>
      <border>
        <left style="thin">
          <color auto="1"/>
        </left>
        <right style="thin">
          <color auto="1"/>
        </right>
        <top style="thin">
          <color auto="1"/>
        </top>
        <bottom style="thin">
          <color auto="1"/>
        </bottom>
      </border>
    </dxf>
    <dxf>
      <font>
        <b/>
        <i val="0"/>
        <color auto="1"/>
      </font>
      <fill>
        <patternFill>
          <bgColor rgb="FFFF0000"/>
        </patternFill>
      </fill>
      <border>
        <left style="thin">
          <color auto="1"/>
        </left>
        <right style="thin">
          <color auto="1"/>
        </right>
        <top style="thin">
          <color auto="1"/>
        </top>
        <bottom style="thin">
          <color auto="1"/>
        </bottom>
      </border>
    </dxf>
    <dxf>
      <font>
        <b/>
        <i val="0"/>
        <color auto="1"/>
      </font>
      <fill>
        <patternFill>
          <bgColor rgb="FFFF0000"/>
        </patternFill>
      </fill>
      <border>
        <left style="thin">
          <color auto="1"/>
        </left>
        <right style="thin">
          <color auto="1"/>
        </right>
        <top style="thin">
          <color auto="1"/>
        </top>
        <bottom style="thin">
          <color auto="1"/>
        </bottom>
      </border>
    </dxf>
    <dxf>
      <font>
        <b/>
        <i val="0"/>
        <color auto="1"/>
      </font>
      <fill>
        <patternFill>
          <bgColor rgb="FFFF0000"/>
        </patternFill>
      </fill>
      <border>
        <left style="thin">
          <color auto="1"/>
        </left>
        <right style="thin">
          <color auto="1"/>
        </right>
        <top style="thin">
          <color auto="1"/>
        </top>
        <bottom style="thin">
          <color auto="1"/>
        </bottom>
      </border>
    </dxf>
    <dxf>
      <font>
        <b/>
        <i val="0"/>
        <color auto="1"/>
      </font>
      <fill>
        <patternFill>
          <bgColor rgb="FF92D050"/>
        </patternFill>
      </fill>
      <border>
        <left style="thin">
          <color auto="1"/>
        </left>
        <right style="thin">
          <color auto="1"/>
        </right>
        <top style="thin">
          <color auto="1"/>
        </top>
        <bottom style="thin">
          <color auto="1"/>
        </bottom>
      </border>
    </dxf>
    <dxf>
      <font>
        <b/>
        <i val="0"/>
        <color auto="1"/>
      </font>
      <fill>
        <patternFill>
          <bgColor rgb="FFFF0000"/>
        </patternFill>
      </fill>
      <border>
        <left style="thin">
          <color auto="1"/>
        </left>
        <right style="thin">
          <color auto="1"/>
        </right>
        <top style="thin">
          <color auto="1"/>
        </top>
        <bottom style="thin">
          <color auto="1"/>
        </bottom>
      </border>
    </dxf>
    <dxf>
      <font>
        <b/>
        <i val="0"/>
        <color auto="1"/>
      </font>
      <fill>
        <patternFill>
          <bgColor rgb="FF92D050"/>
        </patternFill>
      </fill>
      <border>
        <left style="thin">
          <color auto="1"/>
        </left>
        <right style="thin">
          <color auto="1"/>
        </right>
        <top style="thin">
          <color auto="1"/>
        </top>
        <bottom style="thin">
          <color auto="1"/>
        </bottom>
      </border>
    </dxf>
    <dxf>
      <font>
        <b/>
        <i val="0"/>
        <color auto="1"/>
      </font>
      <fill>
        <patternFill>
          <bgColor rgb="FFFF0000"/>
        </patternFill>
      </fill>
      <border>
        <left style="thin">
          <color auto="1"/>
        </left>
        <right style="thin">
          <color auto="1"/>
        </right>
        <top style="thin">
          <color auto="1"/>
        </top>
        <bottom style="thin">
          <color auto="1"/>
        </bottom>
      </border>
    </dxf>
    <dxf>
      <font>
        <b/>
        <i val="0"/>
        <color auto="1"/>
      </font>
      <fill>
        <patternFill>
          <bgColor rgb="FF92D050"/>
        </patternFill>
      </fill>
      <border>
        <left style="thin">
          <color auto="1"/>
        </left>
        <right style="thin">
          <color auto="1"/>
        </right>
        <top style="thin">
          <color auto="1"/>
        </top>
        <bottom style="thin">
          <color auto="1"/>
        </bottom>
      </border>
    </dxf>
    <dxf>
      <font>
        <b/>
        <i val="0"/>
        <color auto="1"/>
      </font>
      <fill>
        <patternFill>
          <bgColor rgb="FFFF0000"/>
        </patternFill>
      </fill>
      <border>
        <left style="thin">
          <color auto="1"/>
        </left>
        <right style="thin">
          <color auto="1"/>
        </right>
        <top style="thin">
          <color auto="1"/>
        </top>
        <bottom style="thin">
          <color auto="1"/>
        </bottom>
      </border>
    </dxf>
    <dxf>
      <font>
        <b/>
        <i val="0"/>
        <color auto="1"/>
      </font>
      <fill>
        <patternFill>
          <bgColor rgb="FF92D050"/>
        </patternFill>
      </fill>
      <border>
        <left style="thin">
          <color auto="1"/>
        </left>
        <right style="thin">
          <color auto="1"/>
        </right>
        <top style="thin">
          <color auto="1"/>
        </top>
        <bottom style="thin">
          <color auto="1"/>
        </bottom>
      </border>
    </dxf>
    <dxf>
      <font>
        <b/>
        <i val="0"/>
        <color auto="1"/>
      </font>
      <fill>
        <patternFill>
          <bgColor rgb="FFFF0000"/>
        </patternFill>
      </fill>
      <border>
        <left style="thin">
          <color auto="1"/>
        </left>
        <right style="thin">
          <color auto="1"/>
        </right>
        <top style="thin">
          <color auto="1"/>
        </top>
        <bottom style="thin">
          <color auto="1"/>
        </bottom>
      </border>
    </dxf>
    <dxf>
      <font>
        <b/>
        <i val="0"/>
        <color auto="1"/>
      </font>
      <fill>
        <patternFill>
          <bgColor rgb="FF92D050"/>
        </patternFill>
      </fill>
      <border>
        <left style="thin">
          <color auto="1"/>
        </left>
        <right style="thin">
          <color auto="1"/>
        </right>
        <top style="thin">
          <color auto="1"/>
        </top>
        <bottom style="thin">
          <color auto="1"/>
        </bottom>
      </border>
    </dxf>
    <dxf>
      <font>
        <b/>
        <i val="0"/>
        <color auto="1"/>
      </font>
      <fill>
        <patternFill>
          <bgColor rgb="FFFF0000"/>
        </patternFill>
      </fill>
      <border>
        <left style="thin">
          <color auto="1"/>
        </left>
        <right style="thin">
          <color auto="1"/>
        </right>
        <top style="thin">
          <color auto="1"/>
        </top>
        <bottom style="thin">
          <color auto="1"/>
        </bottom>
      </border>
    </dxf>
    <dxf>
      <font>
        <b/>
        <i val="0"/>
        <color auto="1"/>
      </font>
      <fill>
        <patternFill>
          <bgColor rgb="FF92D050"/>
        </patternFill>
      </fill>
      <border>
        <left style="thin">
          <color auto="1"/>
        </left>
        <right style="thin">
          <color auto="1"/>
        </right>
        <top style="thin">
          <color auto="1"/>
        </top>
        <bottom style="thin">
          <color auto="1"/>
        </bottom>
      </border>
    </dxf>
    <dxf>
      <font>
        <b/>
        <i val="0"/>
        <color auto="1"/>
      </font>
      <fill>
        <patternFill>
          <bgColor rgb="FFFF0000"/>
        </patternFill>
      </fill>
      <border>
        <left style="thin">
          <color auto="1"/>
        </left>
        <right style="thin">
          <color auto="1"/>
        </right>
        <top style="thin">
          <color auto="1"/>
        </top>
        <bottom style="thin">
          <color auto="1"/>
        </bottom>
      </border>
    </dxf>
    <dxf>
      <font>
        <b/>
        <i val="0"/>
        <color auto="1"/>
      </font>
      <fill>
        <patternFill>
          <bgColor rgb="FF92D050"/>
        </patternFill>
      </fill>
      <border>
        <left style="thin">
          <color auto="1"/>
        </left>
        <right style="thin">
          <color auto="1"/>
        </right>
        <top style="thin">
          <color auto="1"/>
        </top>
        <bottom style="thin">
          <color auto="1"/>
        </bottom>
      </border>
    </dxf>
    <dxf>
      <font>
        <b/>
        <i val="0"/>
        <color auto="1"/>
      </font>
      <fill>
        <patternFill>
          <bgColor rgb="FFFF0000"/>
        </patternFill>
      </fill>
      <border>
        <left style="thin">
          <color auto="1"/>
        </left>
        <right style="thin">
          <color auto="1"/>
        </right>
        <top style="thin">
          <color auto="1"/>
        </top>
        <bottom style="thin">
          <color auto="1"/>
        </bottom>
      </border>
    </dxf>
    <dxf>
      <font>
        <b/>
        <i val="0"/>
        <color auto="1"/>
      </font>
      <fill>
        <patternFill>
          <bgColor rgb="FF92D050"/>
        </patternFill>
      </fill>
      <border>
        <left style="thin">
          <color auto="1"/>
        </left>
        <right style="thin">
          <color auto="1"/>
        </right>
        <top style="thin">
          <color auto="1"/>
        </top>
        <bottom style="thin">
          <color auto="1"/>
        </bottom>
      </border>
    </dxf>
    <dxf>
      <font>
        <b/>
        <i val="0"/>
        <color auto="1"/>
      </font>
      <fill>
        <patternFill>
          <bgColor rgb="FFFF0000"/>
        </patternFill>
      </fill>
      <border>
        <left style="thin">
          <color auto="1"/>
        </left>
        <right style="thin">
          <color auto="1"/>
        </right>
        <top style="thin">
          <color auto="1"/>
        </top>
        <bottom style="thin">
          <color auto="1"/>
        </bottom>
      </border>
    </dxf>
    <dxf>
      <font>
        <b/>
        <i val="0"/>
        <color auto="1"/>
      </font>
      <fill>
        <patternFill>
          <bgColor rgb="FF92D050"/>
        </patternFill>
      </fill>
      <border>
        <left style="thin">
          <color auto="1"/>
        </left>
        <right style="thin">
          <color auto="1"/>
        </right>
        <top style="thin">
          <color auto="1"/>
        </top>
        <bottom style="thin">
          <color auto="1"/>
        </bottom>
      </border>
    </dxf>
    <dxf>
      <font>
        <b/>
        <i val="0"/>
        <color auto="1"/>
      </font>
      <fill>
        <patternFill>
          <bgColor rgb="FFFF0000"/>
        </patternFill>
      </fill>
      <border>
        <left style="thin">
          <color auto="1"/>
        </left>
        <right style="thin">
          <color auto="1"/>
        </right>
        <top style="thin">
          <color auto="1"/>
        </top>
        <bottom style="thin">
          <color auto="1"/>
        </bottom>
      </border>
    </dxf>
    <dxf>
      <font>
        <b/>
        <i val="0"/>
        <color auto="1"/>
      </font>
      <fill>
        <patternFill>
          <bgColor rgb="FF92D050"/>
        </patternFill>
      </fill>
      <border>
        <left style="thin">
          <color auto="1"/>
        </left>
        <right style="thin">
          <color auto="1"/>
        </right>
        <top style="thin">
          <color auto="1"/>
        </top>
        <bottom style="thin">
          <color auto="1"/>
        </bottom>
      </border>
    </dxf>
    <dxf>
      <font>
        <b/>
        <i val="0"/>
        <color auto="1"/>
      </font>
      <fill>
        <patternFill>
          <bgColor rgb="FFFF0000"/>
        </patternFill>
      </fill>
      <border>
        <left style="thin">
          <color auto="1"/>
        </left>
        <right style="thin">
          <color auto="1"/>
        </right>
        <top style="thin">
          <color auto="1"/>
        </top>
        <bottom style="thin">
          <color auto="1"/>
        </bottom>
      </border>
    </dxf>
    <dxf>
      <font>
        <b/>
        <i val="0"/>
        <color auto="1"/>
      </font>
      <fill>
        <patternFill>
          <bgColor rgb="FFFF0000"/>
        </patternFill>
      </fill>
      <border>
        <left style="thin">
          <color auto="1"/>
        </left>
        <right style="thin">
          <color auto="1"/>
        </right>
        <top style="thin">
          <color auto="1"/>
        </top>
        <bottom style="thin">
          <color auto="1"/>
        </bottom>
      </border>
    </dxf>
    <dxf>
      <font>
        <b/>
        <i val="0"/>
        <color auto="1"/>
      </font>
      <fill>
        <patternFill>
          <bgColor rgb="FF92D050"/>
        </patternFill>
      </fill>
      <border>
        <left style="thin">
          <color auto="1"/>
        </left>
        <right style="thin">
          <color auto="1"/>
        </right>
        <top style="thin">
          <color auto="1"/>
        </top>
        <bottom style="thin">
          <color auto="1"/>
        </bottom>
      </border>
    </dxf>
    <dxf>
      <font>
        <b/>
        <i val="0"/>
        <color auto="1"/>
      </font>
      <fill>
        <patternFill>
          <bgColor rgb="FFFF0000"/>
        </patternFill>
      </fill>
      <border>
        <left style="thin">
          <color auto="1"/>
        </left>
        <right style="thin">
          <color auto="1"/>
        </right>
        <top style="thin">
          <color auto="1"/>
        </top>
        <bottom style="thin">
          <color auto="1"/>
        </bottom>
      </border>
    </dxf>
    <dxf>
      <font>
        <b/>
        <i val="0"/>
        <color auto="1"/>
      </font>
      <fill>
        <patternFill>
          <bgColor rgb="FF92D050"/>
        </patternFill>
      </fill>
      <border>
        <left style="thin">
          <color auto="1"/>
        </left>
        <right style="thin">
          <color auto="1"/>
        </right>
        <top style="thin">
          <color auto="1"/>
        </top>
        <bottom style="thin">
          <color auto="1"/>
        </bottom>
      </border>
    </dxf>
    <dxf>
      <font>
        <b/>
        <i val="0"/>
        <color auto="1"/>
      </font>
      <fill>
        <patternFill>
          <bgColor rgb="FFFF0000"/>
        </patternFill>
      </fill>
      <border>
        <left style="thin">
          <color auto="1"/>
        </left>
        <right style="thin">
          <color auto="1"/>
        </right>
        <top style="thin">
          <color auto="1"/>
        </top>
        <bottom style="thin">
          <color auto="1"/>
        </bottom>
      </border>
    </dxf>
    <dxf>
      <font>
        <b/>
        <i val="0"/>
        <color auto="1"/>
      </font>
      <fill>
        <patternFill>
          <bgColor rgb="FF92D050"/>
        </patternFill>
      </fill>
      <border>
        <left style="thin">
          <color auto="1"/>
        </left>
        <right style="thin">
          <color auto="1"/>
        </right>
        <top style="thin">
          <color auto="1"/>
        </top>
        <bottom style="thin">
          <color auto="1"/>
        </bottom>
      </border>
    </dxf>
  </dxfs>
  <tableStyles count="0" defaultTableStyle="TableStyleMedium2" defaultPivotStyle="PivotStyleLight16"/>
  <colors>
    <mruColors>
      <color rgb="FF99FFCC"/>
      <color rgb="FF00FFCC"/>
      <color rgb="FF66FFCC"/>
      <color rgb="FF00FF99"/>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fmlaLink="$B$8" lockText="1"/>
</file>

<file path=xl/ctrlProps/ctrlProp10.xml><?xml version="1.0" encoding="utf-8"?>
<formControlPr xmlns="http://schemas.microsoft.com/office/spreadsheetml/2009/9/main" objectType="CheckBox" fmlaLink="$B$17" lockText="1"/>
</file>

<file path=xl/ctrlProps/ctrlProp100.xml><?xml version="1.0" encoding="utf-8"?>
<formControlPr xmlns="http://schemas.microsoft.com/office/spreadsheetml/2009/9/main" objectType="CheckBox" fmlaLink="$C$29" lockText="1"/>
</file>

<file path=xl/ctrlProps/ctrlProp101.xml><?xml version="1.0" encoding="utf-8"?>
<formControlPr xmlns="http://schemas.microsoft.com/office/spreadsheetml/2009/9/main" objectType="CheckBox" fmlaLink="$C$31" lockText="1"/>
</file>

<file path=xl/ctrlProps/ctrlProp102.xml><?xml version="1.0" encoding="utf-8"?>
<formControlPr xmlns="http://schemas.microsoft.com/office/spreadsheetml/2009/9/main" objectType="CheckBox" fmlaLink="$C$34" lockText="1"/>
</file>

<file path=xl/ctrlProps/ctrlProp103.xml><?xml version="1.0" encoding="utf-8"?>
<formControlPr xmlns="http://schemas.microsoft.com/office/spreadsheetml/2009/9/main" objectType="CheckBox" fmlaLink="$C$36" lockText="1"/>
</file>

<file path=xl/ctrlProps/ctrlProp104.xml><?xml version="1.0" encoding="utf-8"?>
<formControlPr xmlns="http://schemas.microsoft.com/office/spreadsheetml/2009/9/main" objectType="CheckBox" fmlaLink="$C$37" lockText="1"/>
</file>

<file path=xl/ctrlProps/ctrlProp105.xml><?xml version="1.0" encoding="utf-8"?>
<formControlPr xmlns="http://schemas.microsoft.com/office/spreadsheetml/2009/9/main" objectType="CheckBox" fmlaLink="$C$38" lockText="1"/>
</file>

<file path=xl/ctrlProps/ctrlProp106.xml><?xml version="1.0" encoding="utf-8"?>
<formControlPr xmlns="http://schemas.microsoft.com/office/spreadsheetml/2009/9/main" objectType="CheckBox" fmlaLink="$C$39" lockText="1"/>
</file>

<file path=xl/ctrlProps/ctrlProp107.xml><?xml version="1.0" encoding="utf-8"?>
<formControlPr xmlns="http://schemas.microsoft.com/office/spreadsheetml/2009/9/main" objectType="CheckBox" fmlaLink="$C$40" lockText="1"/>
</file>

<file path=xl/ctrlProps/ctrlProp108.xml><?xml version="1.0" encoding="utf-8"?>
<formControlPr xmlns="http://schemas.microsoft.com/office/spreadsheetml/2009/9/main" objectType="CheckBox" fmlaLink="$C$41" lockText="1"/>
</file>

<file path=xl/ctrlProps/ctrlProp109.xml><?xml version="1.0" encoding="utf-8"?>
<formControlPr xmlns="http://schemas.microsoft.com/office/spreadsheetml/2009/9/main" objectType="CheckBox" fmlaLink="$C$30" lockText="1"/>
</file>

<file path=xl/ctrlProps/ctrlProp11.xml><?xml version="1.0" encoding="utf-8"?>
<formControlPr xmlns="http://schemas.microsoft.com/office/spreadsheetml/2009/9/main" objectType="CheckBox" fmlaLink="$B$18" lockText="1"/>
</file>

<file path=xl/ctrlProps/ctrlProp110.xml><?xml version="1.0" encoding="utf-8"?>
<formControlPr xmlns="http://schemas.microsoft.com/office/spreadsheetml/2009/9/main" objectType="CheckBox" fmlaLink="$D$10" lockText="1"/>
</file>

<file path=xl/ctrlProps/ctrlProp111.xml><?xml version="1.0" encoding="utf-8"?>
<formControlPr xmlns="http://schemas.microsoft.com/office/spreadsheetml/2009/9/main" objectType="CheckBox" fmlaLink="$D$12" lockText="1"/>
</file>

<file path=xl/ctrlProps/ctrlProp112.xml><?xml version="1.0" encoding="utf-8"?>
<formControlPr xmlns="http://schemas.microsoft.com/office/spreadsheetml/2009/9/main" objectType="CheckBox" fmlaLink="$D$13" lockText="1"/>
</file>

<file path=xl/ctrlProps/ctrlProp113.xml><?xml version="1.0" encoding="utf-8"?>
<formControlPr xmlns="http://schemas.microsoft.com/office/spreadsheetml/2009/9/main" objectType="CheckBox" fmlaLink="$D$14" lockText="1"/>
</file>

<file path=xl/ctrlProps/ctrlProp114.xml><?xml version="1.0" encoding="utf-8"?>
<formControlPr xmlns="http://schemas.microsoft.com/office/spreadsheetml/2009/9/main" objectType="CheckBox" fmlaLink="$D$15" lockText="1"/>
</file>

<file path=xl/ctrlProps/ctrlProp115.xml><?xml version="1.0" encoding="utf-8"?>
<formControlPr xmlns="http://schemas.microsoft.com/office/spreadsheetml/2009/9/main" objectType="CheckBox" fmlaLink="$D$16" lockText="1"/>
</file>

<file path=xl/ctrlProps/ctrlProp116.xml><?xml version="1.0" encoding="utf-8"?>
<formControlPr xmlns="http://schemas.microsoft.com/office/spreadsheetml/2009/9/main" objectType="CheckBox" fmlaLink="$D$17" lockText="1"/>
</file>

<file path=xl/ctrlProps/ctrlProp117.xml><?xml version="1.0" encoding="utf-8"?>
<formControlPr xmlns="http://schemas.microsoft.com/office/spreadsheetml/2009/9/main" objectType="CheckBox" fmlaLink="$D$18" lockText="1"/>
</file>

<file path=xl/ctrlProps/ctrlProp118.xml><?xml version="1.0" encoding="utf-8"?>
<formControlPr xmlns="http://schemas.microsoft.com/office/spreadsheetml/2009/9/main" objectType="CheckBox" fmlaLink="$D$19" lockText="1"/>
</file>

<file path=xl/ctrlProps/ctrlProp119.xml><?xml version="1.0" encoding="utf-8"?>
<formControlPr xmlns="http://schemas.microsoft.com/office/spreadsheetml/2009/9/main" objectType="CheckBox" fmlaLink="$D$20" lockText="1"/>
</file>

<file path=xl/ctrlProps/ctrlProp12.xml><?xml version="1.0" encoding="utf-8"?>
<formControlPr xmlns="http://schemas.microsoft.com/office/spreadsheetml/2009/9/main" objectType="CheckBox" fmlaLink="$B$19" lockText="1"/>
</file>

<file path=xl/ctrlProps/ctrlProp120.xml><?xml version="1.0" encoding="utf-8"?>
<formControlPr xmlns="http://schemas.microsoft.com/office/spreadsheetml/2009/9/main" objectType="CheckBox" fmlaLink="$D$21" lockText="1"/>
</file>

<file path=xl/ctrlProps/ctrlProp121.xml><?xml version="1.0" encoding="utf-8"?>
<formControlPr xmlns="http://schemas.microsoft.com/office/spreadsheetml/2009/9/main" objectType="CheckBox" fmlaLink="$D$22" lockText="1"/>
</file>

<file path=xl/ctrlProps/ctrlProp122.xml><?xml version="1.0" encoding="utf-8"?>
<formControlPr xmlns="http://schemas.microsoft.com/office/spreadsheetml/2009/9/main" objectType="CheckBox" fmlaLink="$D$23" lockText="1"/>
</file>

<file path=xl/ctrlProps/ctrlProp123.xml><?xml version="1.0" encoding="utf-8"?>
<formControlPr xmlns="http://schemas.microsoft.com/office/spreadsheetml/2009/9/main" objectType="CheckBox" fmlaLink="$D$24" lockText="1"/>
</file>

<file path=xl/ctrlProps/ctrlProp124.xml><?xml version="1.0" encoding="utf-8"?>
<formControlPr xmlns="http://schemas.microsoft.com/office/spreadsheetml/2009/9/main" objectType="CheckBox" fmlaLink="$D$25" lockText="1"/>
</file>

<file path=xl/ctrlProps/ctrlProp125.xml><?xml version="1.0" encoding="utf-8"?>
<formControlPr xmlns="http://schemas.microsoft.com/office/spreadsheetml/2009/9/main" objectType="CheckBox" fmlaLink="$D$26" lockText="1"/>
</file>

<file path=xl/ctrlProps/ctrlProp126.xml><?xml version="1.0" encoding="utf-8"?>
<formControlPr xmlns="http://schemas.microsoft.com/office/spreadsheetml/2009/9/main" objectType="CheckBox" fmlaLink="$D$27" lockText="1"/>
</file>

<file path=xl/ctrlProps/ctrlProp127.xml><?xml version="1.0" encoding="utf-8"?>
<formControlPr xmlns="http://schemas.microsoft.com/office/spreadsheetml/2009/9/main" objectType="CheckBox" fmlaLink="$D$28" lockText="1"/>
</file>

<file path=xl/ctrlProps/ctrlProp128.xml><?xml version="1.0" encoding="utf-8"?>
<formControlPr xmlns="http://schemas.microsoft.com/office/spreadsheetml/2009/9/main" objectType="CheckBox" fmlaLink="$D$29" lockText="1"/>
</file>

<file path=xl/ctrlProps/ctrlProp129.xml><?xml version="1.0" encoding="utf-8"?>
<formControlPr xmlns="http://schemas.microsoft.com/office/spreadsheetml/2009/9/main" objectType="CheckBox" fmlaLink="$D$30" lockText="1"/>
</file>

<file path=xl/ctrlProps/ctrlProp13.xml><?xml version="1.0" encoding="utf-8"?>
<formControlPr xmlns="http://schemas.microsoft.com/office/spreadsheetml/2009/9/main" objectType="CheckBox" fmlaLink="$B$20" lockText="1"/>
</file>

<file path=xl/ctrlProps/ctrlProp130.xml><?xml version="1.0" encoding="utf-8"?>
<formControlPr xmlns="http://schemas.microsoft.com/office/spreadsheetml/2009/9/main" objectType="CheckBox" fmlaLink="$D$31" lockText="1"/>
</file>

<file path=xl/ctrlProps/ctrlProp131.xml><?xml version="1.0" encoding="utf-8"?>
<formControlPr xmlns="http://schemas.microsoft.com/office/spreadsheetml/2009/9/main" objectType="CheckBox" fmlaLink="$D$32" lockText="1"/>
</file>

<file path=xl/ctrlProps/ctrlProp132.xml><?xml version="1.0" encoding="utf-8"?>
<formControlPr xmlns="http://schemas.microsoft.com/office/spreadsheetml/2009/9/main" objectType="CheckBox" fmlaLink="$D$36" lockText="1"/>
</file>

<file path=xl/ctrlProps/ctrlProp133.xml><?xml version="1.0" encoding="utf-8"?>
<formControlPr xmlns="http://schemas.microsoft.com/office/spreadsheetml/2009/9/main" objectType="CheckBox" fmlaLink="$D$37" lockText="1"/>
</file>

<file path=xl/ctrlProps/ctrlProp134.xml><?xml version="1.0" encoding="utf-8"?>
<formControlPr xmlns="http://schemas.microsoft.com/office/spreadsheetml/2009/9/main" objectType="CheckBox" fmlaLink="$D$38" lockText="1"/>
</file>

<file path=xl/ctrlProps/ctrlProp135.xml><?xml version="1.0" encoding="utf-8"?>
<formControlPr xmlns="http://schemas.microsoft.com/office/spreadsheetml/2009/9/main" objectType="CheckBox" fmlaLink="$D$39" lockText="1"/>
</file>

<file path=xl/ctrlProps/ctrlProp136.xml><?xml version="1.0" encoding="utf-8"?>
<formControlPr xmlns="http://schemas.microsoft.com/office/spreadsheetml/2009/9/main" objectType="CheckBox" fmlaLink="$D$40" lockText="1"/>
</file>

<file path=xl/ctrlProps/ctrlProp137.xml><?xml version="1.0" encoding="utf-8"?>
<formControlPr xmlns="http://schemas.microsoft.com/office/spreadsheetml/2009/9/main" objectType="CheckBox" fmlaLink="$D$41" lockText="1"/>
</file>

<file path=xl/ctrlProps/ctrlProp138.xml><?xml version="1.0" encoding="utf-8"?>
<formControlPr xmlns="http://schemas.microsoft.com/office/spreadsheetml/2009/9/main" objectType="CheckBox" fmlaLink="$D$42" lockText="1"/>
</file>

<file path=xl/ctrlProps/ctrlProp139.xml><?xml version="1.0" encoding="utf-8"?>
<formControlPr xmlns="http://schemas.microsoft.com/office/spreadsheetml/2009/9/main" objectType="CheckBox" fmlaLink="$D$43" lockText="1"/>
</file>

<file path=xl/ctrlProps/ctrlProp14.xml><?xml version="1.0" encoding="utf-8"?>
<formControlPr xmlns="http://schemas.microsoft.com/office/spreadsheetml/2009/9/main" objectType="CheckBox" fmlaLink="$B$21" lockText="1"/>
</file>

<file path=xl/ctrlProps/ctrlProp140.xml><?xml version="1.0" encoding="utf-8"?>
<formControlPr xmlns="http://schemas.microsoft.com/office/spreadsheetml/2009/9/main" objectType="CheckBox" fmlaLink="$D$44" lockText="1"/>
</file>

<file path=xl/ctrlProps/ctrlProp141.xml><?xml version="1.0" encoding="utf-8"?>
<formControlPr xmlns="http://schemas.microsoft.com/office/spreadsheetml/2009/9/main" objectType="CheckBox" fmlaLink="$D$45" lockText="1"/>
</file>

<file path=xl/ctrlProps/ctrlProp142.xml><?xml version="1.0" encoding="utf-8"?>
<formControlPr xmlns="http://schemas.microsoft.com/office/spreadsheetml/2009/9/main" objectType="CheckBox" fmlaLink="$D$46" lockText="1"/>
</file>

<file path=xl/ctrlProps/ctrlProp143.xml><?xml version="1.0" encoding="utf-8"?>
<formControlPr xmlns="http://schemas.microsoft.com/office/spreadsheetml/2009/9/main" objectType="CheckBox" fmlaLink="$D$49" lockText="1"/>
</file>

<file path=xl/ctrlProps/ctrlProp144.xml><?xml version="1.0" encoding="utf-8"?>
<formControlPr xmlns="http://schemas.microsoft.com/office/spreadsheetml/2009/9/main" objectType="CheckBox" fmlaLink="$D$50" lockText="1"/>
</file>

<file path=xl/ctrlProps/ctrlProp145.xml><?xml version="1.0" encoding="utf-8"?>
<formControlPr xmlns="http://schemas.microsoft.com/office/spreadsheetml/2009/9/main" objectType="CheckBox" fmlaLink="$D$51" lockText="1"/>
</file>

<file path=xl/ctrlProps/ctrlProp146.xml><?xml version="1.0" encoding="utf-8"?>
<formControlPr xmlns="http://schemas.microsoft.com/office/spreadsheetml/2009/9/main" objectType="CheckBox" fmlaLink="$D$52" lockText="1"/>
</file>

<file path=xl/ctrlProps/ctrlProp147.xml><?xml version="1.0" encoding="utf-8"?>
<formControlPr xmlns="http://schemas.microsoft.com/office/spreadsheetml/2009/9/main" objectType="CheckBox" fmlaLink="$D$53" lockText="1"/>
</file>

<file path=xl/ctrlProps/ctrlProp148.xml><?xml version="1.0" encoding="utf-8"?>
<formControlPr xmlns="http://schemas.microsoft.com/office/spreadsheetml/2009/9/main" objectType="CheckBox" fmlaLink="$D$55" lockText="1"/>
</file>

<file path=xl/ctrlProps/ctrlProp149.xml><?xml version="1.0" encoding="utf-8"?>
<formControlPr xmlns="http://schemas.microsoft.com/office/spreadsheetml/2009/9/main" objectType="CheckBox" fmlaLink="$D$56" lockText="1"/>
</file>

<file path=xl/ctrlProps/ctrlProp15.xml><?xml version="1.0" encoding="utf-8"?>
<formControlPr xmlns="http://schemas.microsoft.com/office/spreadsheetml/2009/9/main" objectType="CheckBox" fmlaLink="$C$8" lockText="1"/>
</file>

<file path=xl/ctrlProps/ctrlProp150.xml><?xml version="1.0" encoding="utf-8"?>
<formControlPr xmlns="http://schemas.microsoft.com/office/spreadsheetml/2009/9/main" objectType="CheckBox" fmlaLink="$D$57" lockText="1"/>
</file>

<file path=xl/ctrlProps/ctrlProp151.xml><?xml version="1.0" encoding="utf-8"?>
<formControlPr xmlns="http://schemas.microsoft.com/office/spreadsheetml/2009/9/main" objectType="CheckBox" fmlaLink="$D$58" lockText="1"/>
</file>

<file path=xl/ctrlProps/ctrlProp152.xml><?xml version="1.0" encoding="utf-8"?>
<formControlPr xmlns="http://schemas.microsoft.com/office/spreadsheetml/2009/9/main" objectType="CheckBox" fmlaLink="$D$59" lockText="1"/>
</file>

<file path=xl/ctrlProps/ctrlProp153.xml><?xml version="1.0" encoding="utf-8"?>
<formControlPr xmlns="http://schemas.microsoft.com/office/spreadsheetml/2009/9/main" objectType="CheckBox" fmlaLink="$D$61" lockText="1"/>
</file>

<file path=xl/ctrlProps/ctrlProp154.xml><?xml version="1.0" encoding="utf-8"?>
<formControlPr xmlns="http://schemas.microsoft.com/office/spreadsheetml/2009/9/main" objectType="CheckBox" fmlaLink="$D$62" lockText="1"/>
</file>

<file path=xl/ctrlProps/ctrlProp155.xml><?xml version="1.0" encoding="utf-8"?>
<formControlPr xmlns="http://schemas.microsoft.com/office/spreadsheetml/2009/9/main" objectType="CheckBox" fmlaLink="$D$63" lockText="1"/>
</file>

<file path=xl/ctrlProps/ctrlProp156.xml><?xml version="1.0" encoding="utf-8"?>
<formControlPr xmlns="http://schemas.microsoft.com/office/spreadsheetml/2009/9/main" objectType="CheckBox" fmlaLink="$D$64" lockText="1"/>
</file>

<file path=xl/ctrlProps/ctrlProp157.xml><?xml version="1.0" encoding="utf-8"?>
<formControlPr xmlns="http://schemas.microsoft.com/office/spreadsheetml/2009/9/main" objectType="CheckBox" fmlaLink="$D$65" lockText="1"/>
</file>

<file path=xl/ctrlProps/ctrlProp158.xml><?xml version="1.0" encoding="utf-8"?>
<formControlPr xmlns="http://schemas.microsoft.com/office/spreadsheetml/2009/9/main" objectType="CheckBox" fmlaLink="$D$66" lockText="1"/>
</file>

<file path=xl/ctrlProps/ctrlProp159.xml><?xml version="1.0" encoding="utf-8"?>
<formControlPr xmlns="http://schemas.microsoft.com/office/spreadsheetml/2009/9/main" objectType="CheckBox" fmlaLink="$D$67" lockText="1"/>
</file>

<file path=xl/ctrlProps/ctrlProp16.xml><?xml version="1.0" encoding="utf-8"?>
<formControlPr xmlns="http://schemas.microsoft.com/office/spreadsheetml/2009/9/main" objectType="CheckBox" fmlaLink="$C$9" lockText="1"/>
</file>

<file path=xl/ctrlProps/ctrlProp160.xml><?xml version="1.0" encoding="utf-8"?>
<formControlPr xmlns="http://schemas.microsoft.com/office/spreadsheetml/2009/9/main" objectType="CheckBox" fmlaLink="$D$69" lockText="1"/>
</file>

<file path=xl/ctrlProps/ctrlProp161.xml><?xml version="1.0" encoding="utf-8"?>
<formControlPr xmlns="http://schemas.microsoft.com/office/spreadsheetml/2009/9/main" objectType="CheckBox" fmlaLink="$D$70" lockText="1"/>
</file>

<file path=xl/ctrlProps/ctrlProp162.xml><?xml version="1.0" encoding="utf-8"?>
<formControlPr xmlns="http://schemas.microsoft.com/office/spreadsheetml/2009/9/main" objectType="CheckBox" fmlaLink="$D$71" lockText="1"/>
</file>

<file path=xl/ctrlProps/ctrlProp163.xml><?xml version="1.0" encoding="utf-8"?>
<formControlPr xmlns="http://schemas.microsoft.com/office/spreadsheetml/2009/9/main" objectType="CheckBox" fmlaLink="$D$72" lockText="1"/>
</file>

<file path=xl/ctrlProps/ctrlProp164.xml><?xml version="1.0" encoding="utf-8"?>
<formControlPr xmlns="http://schemas.microsoft.com/office/spreadsheetml/2009/9/main" objectType="CheckBox" fmlaLink="$C$6" lockText="1"/>
</file>

<file path=xl/ctrlProps/ctrlProp165.xml><?xml version="1.0" encoding="utf-8"?>
<formControlPr xmlns="http://schemas.microsoft.com/office/spreadsheetml/2009/9/main" objectType="CheckBox" fmlaLink="$C$7" lockText="1"/>
</file>

<file path=xl/ctrlProps/ctrlProp166.xml><?xml version="1.0" encoding="utf-8"?>
<formControlPr xmlns="http://schemas.microsoft.com/office/spreadsheetml/2009/9/main" objectType="CheckBox" fmlaLink="$C$8" lockText="1"/>
</file>

<file path=xl/ctrlProps/ctrlProp167.xml><?xml version="1.0" encoding="utf-8"?>
<formControlPr xmlns="http://schemas.microsoft.com/office/spreadsheetml/2009/9/main" objectType="CheckBox" fmlaLink="$C$9" lockText="1"/>
</file>

<file path=xl/ctrlProps/ctrlProp168.xml><?xml version="1.0" encoding="utf-8"?>
<formControlPr xmlns="http://schemas.microsoft.com/office/spreadsheetml/2009/9/main" objectType="CheckBox" fmlaLink="$C$11" lockText="1"/>
</file>

<file path=xl/ctrlProps/ctrlProp169.xml><?xml version="1.0" encoding="utf-8"?>
<formControlPr xmlns="http://schemas.microsoft.com/office/spreadsheetml/2009/9/main" objectType="CheckBox" fmlaLink="$C$12" lockText="1"/>
</file>

<file path=xl/ctrlProps/ctrlProp17.xml><?xml version="1.0" encoding="utf-8"?>
<formControlPr xmlns="http://schemas.microsoft.com/office/spreadsheetml/2009/9/main" objectType="CheckBox" fmlaLink="$C$10" lockText="1"/>
</file>

<file path=xl/ctrlProps/ctrlProp170.xml><?xml version="1.0" encoding="utf-8"?>
<formControlPr xmlns="http://schemas.microsoft.com/office/spreadsheetml/2009/9/main" objectType="CheckBox" fmlaLink="$C$13" lockText="1"/>
</file>

<file path=xl/ctrlProps/ctrlProp171.xml><?xml version="1.0" encoding="utf-8"?>
<formControlPr xmlns="http://schemas.microsoft.com/office/spreadsheetml/2009/9/main" objectType="CheckBox" fmlaLink="$C$14" lockText="1"/>
</file>

<file path=xl/ctrlProps/ctrlProp172.xml><?xml version="1.0" encoding="utf-8"?>
<formControlPr xmlns="http://schemas.microsoft.com/office/spreadsheetml/2009/9/main" objectType="CheckBox" fmlaLink="$C$15" lockText="1"/>
</file>

<file path=xl/ctrlProps/ctrlProp173.xml><?xml version="1.0" encoding="utf-8"?>
<formControlPr xmlns="http://schemas.microsoft.com/office/spreadsheetml/2009/9/main" objectType="CheckBox" fmlaLink="$C$16" lockText="1"/>
</file>

<file path=xl/ctrlProps/ctrlProp174.xml><?xml version="1.0" encoding="utf-8"?>
<formControlPr xmlns="http://schemas.microsoft.com/office/spreadsheetml/2009/9/main" objectType="CheckBox" fmlaLink="$C$10" lockText="1"/>
</file>

<file path=xl/ctrlProps/ctrlProp175.xml><?xml version="1.0" encoding="utf-8"?>
<formControlPr xmlns="http://schemas.microsoft.com/office/spreadsheetml/2009/9/main" objectType="CheckBox" fmlaLink="$C$10" lockText="1"/>
</file>

<file path=xl/ctrlProps/ctrlProp176.xml><?xml version="1.0" encoding="utf-8"?>
<formControlPr xmlns="http://schemas.microsoft.com/office/spreadsheetml/2009/9/main" objectType="CheckBox" fmlaLink="$C$11" lockText="1"/>
</file>

<file path=xl/ctrlProps/ctrlProp177.xml><?xml version="1.0" encoding="utf-8"?>
<formControlPr xmlns="http://schemas.microsoft.com/office/spreadsheetml/2009/9/main" objectType="CheckBox" fmlaLink="$C$12" lockText="1"/>
</file>

<file path=xl/ctrlProps/ctrlProp178.xml><?xml version="1.0" encoding="utf-8"?>
<formControlPr xmlns="http://schemas.microsoft.com/office/spreadsheetml/2009/9/main" objectType="CheckBox" fmlaLink="$C$13" lockText="1"/>
</file>

<file path=xl/ctrlProps/ctrlProp179.xml><?xml version="1.0" encoding="utf-8"?>
<formControlPr xmlns="http://schemas.microsoft.com/office/spreadsheetml/2009/9/main" objectType="CheckBox" fmlaLink="$C$14" lockText="1"/>
</file>

<file path=xl/ctrlProps/ctrlProp18.xml><?xml version="1.0" encoding="utf-8"?>
<formControlPr xmlns="http://schemas.microsoft.com/office/spreadsheetml/2009/9/main" objectType="CheckBox" fmlaLink="$B$32" lockText="1"/>
</file>

<file path=xl/ctrlProps/ctrlProp180.xml><?xml version="1.0" encoding="utf-8"?>
<formControlPr xmlns="http://schemas.microsoft.com/office/spreadsheetml/2009/9/main" objectType="CheckBox" fmlaLink="$C$15" lockText="1"/>
</file>

<file path=xl/ctrlProps/ctrlProp181.xml><?xml version="1.0" encoding="utf-8"?>
<formControlPr xmlns="http://schemas.microsoft.com/office/spreadsheetml/2009/9/main" objectType="CheckBox" fmlaLink="$C$17" lockText="1"/>
</file>

<file path=xl/ctrlProps/ctrlProp182.xml><?xml version="1.0" encoding="utf-8"?>
<formControlPr xmlns="http://schemas.microsoft.com/office/spreadsheetml/2009/9/main" objectType="CheckBox" fmlaLink="$C$18" lockText="1"/>
</file>

<file path=xl/ctrlProps/ctrlProp183.xml><?xml version="1.0" encoding="utf-8"?>
<formControlPr xmlns="http://schemas.microsoft.com/office/spreadsheetml/2009/9/main" objectType="CheckBox" fmlaLink="$C$19" lockText="1"/>
</file>

<file path=xl/ctrlProps/ctrlProp184.xml><?xml version="1.0" encoding="utf-8"?>
<formControlPr xmlns="http://schemas.microsoft.com/office/spreadsheetml/2009/9/main" objectType="CheckBox" fmlaLink="$C$20" lockText="1"/>
</file>

<file path=xl/ctrlProps/ctrlProp185.xml><?xml version="1.0" encoding="utf-8"?>
<formControlPr xmlns="http://schemas.microsoft.com/office/spreadsheetml/2009/9/main" objectType="CheckBox" fmlaLink="$C$21" lockText="1"/>
</file>

<file path=xl/ctrlProps/ctrlProp186.xml><?xml version="1.0" encoding="utf-8"?>
<formControlPr xmlns="http://schemas.microsoft.com/office/spreadsheetml/2009/9/main" objectType="CheckBox" fmlaLink="$C$22" lockText="1"/>
</file>

<file path=xl/ctrlProps/ctrlProp187.xml><?xml version="1.0" encoding="utf-8"?>
<formControlPr xmlns="http://schemas.microsoft.com/office/spreadsheetml/2009/9/main" objectType="CheckBox" fmlaLink="$C$8" lockText="1"/>
</file>

<file path=xl/ctrlProps/ctrlProp188.xml><?xml version="1.0" encoding="utf-8"?>
<formControlPr xmlns="http://schemas.microsoft.com/office/spreadsheetml/2009/9/main" objectType="CheckBox" fmlaLink="$C$9" lockText="1"/>
</file>

<file path=xl/ctrlProps/ctrlProp189.xml><?xml version="1.0" encoding="utf-8"?>
<formControlPr xmlns="http://schemas.microsoft.com/office/spreadsheetml/2009/9/main" objectType="CheckBox" fmlaLink="$C$10" lockText="1"/>
</file>

<file path=xl/ctrlProps/ctrlProp19.xml><?xml version="1.0" encoding="utf-8"?>
<formControlPr xmlns="http://schemas.microsoft.com/office/spreadsheetml/2009/9/main" objectType="CheckBox" fmlaLink="$C$32" lockText="1"/>
</file>

<file path=xl/ctrlProps/ctrlProp190.xml><?xml version="1.0" encoding="utf-8"?>
<formControlPr xmlns="http://schemas.microsoft.com/office/spreadsheetml/2009/9/main" objectType="CheckBox" fmlaLink="$C$11" lockText="1"/>
</file>

<file path=xl/ctrlProps/ctrlProp191.xml><?xml version="1.0" encoding="utf-8"?>
<formControlPr xmlns="http://schemas.microsoft.com/office/spreadsheetml/2009/9/main" objectType="CheckBox" fmlaLink="$C$13" lockText="1"/>
</file>

<file path=xl/ctrlProps/ctrlProp192.xml><?xml version="1.0" encoding="utf-8"?>
<formControlPr xmlns="http://schemas.microsoft.com/office/spreadsheetml/2009/9/main" objectType="CheckBox" fmlaLink="$C$14" lockText="1"/>
</file>

<file path=xl/ctrlProps/ctrlProp193.xml><?xml version="1.0" encoding="utf-8"?>
<formControlPr xmlns="http://schemas.microsoft.com/office/spreadsheetml/2009/9/main" objectType="CheckBox" fmlaLink="$C$15" lockText="1"/>
</file>

<file path=xl/ctrlProps/ctrlProp194.xml><?xml version="1.0" encoding="utf-8"?>
<formControlPr xmlns="http://schemas.microsoft.com/office/spreadsheetml/2009/9/main" objectType="CheckBox" fmlaLink="$C$16" lockText="1"/>
</file>

<file path=xl/ctrlProps/ctrlProp195.xml><?xml version="1.0" encoding="utf-8"?>
<formControlPr xmlns="http://schemas.microsoft.com/office/spreadsheetml/2009/9/main" objectType="CheckBox" fmlaLink="$C$18" lockText="1"/>
</file>

<file path=xl/ctrlProps/ctrlProp196.xml><?xml version="1.0" encoding="utf-8"?>
<formControlPr xmlns="http://schemas.microsoft.com/office/spreadsheetml/2009/9/main" objectType="CheckBox" fmlaLink="$C$19" lockText="1"/>
</file>

<file path=xl/ctrlProps/ctrlProp197.xml><?xml version="1.0" encoding="utf-8"?>
<formControlPr xmlns="http://schemas.microsoft.com/office/spreadsheetml/2009/9/main" objectType="CheckBox" fmlaLink="$C$20" lockText="1"/>
</file>

<file path=xl/ctrlProps/ctrlProp198.xml><?xml version="1.0" encoding="utf-8"?>
<formControlPr xmlns="http://schemas.microsoft.com/office/spreadsheetml/2009/9/main" objectType="CheckBox" fmlaLink="$C$21" lockText="1"/>
</file>

<file path=xl/ctrlProps/ctrlProp199.xml><?xml version="1.0" encoding="utf-8"?>
<formControlPr xmlns="http://schemas.microsoft.com/office/spreadsheetml/2009/9/main" objectType="CheckBox" fmlaLink="$C$23" lockText="1"/>
</file>

<file path=xl/ctrlProps/ctrlProp2.xml><?xml version="1.0" encoding="utf-8"?>
<formControlPr xmlns="http://schemas.microsoft.com/office/spreadsheetml/2009/9/main" objectType="CheckBox" fmlaLink="$B$9" lockText="1"/>
</file>

<file path=xl/ctrlProps/ctrlProp20.xml><?xml version="1.0" encoding="utf-8"?>
<formControlPr xmlns="http://schemas.microsoft.com/office/spreadsheetml/2009/9/main" objectType="CheckBox" fmlaLink="$C$33" lockText="1"/>
</file>

<file path=xl/ctrlProps/ctrlProp200.xml><?xml version="1.0" encoding="utf-8"?>
<formControlPr xmlns="http://schemas.microsoft.com/office/spreadsheetml/2009/9/main" objectType="CheckBox" fmlaLink="$C$24" lockText="1"/>
</file>

<file path=xl/ctrlProps/ctrlProp201.xml><?xml version="1.0" encoding="utf-8"?>
<formControlPr xmlns="http://schemas.microsoft.com/office/spreadsheetml/2009/9/main" objectType="CheckBox" fmlaLink="$C$25" lockText="1"/>
</file>

<file path=xl/ctrlProps/ctrlProp202.xml><?xml version="1.0" encoding="utf-8"?>
<formControlPr xmlns="http://schemas.microsoft.com/office/spreadsheetml/2009/9/main" objectType="CheckBox" fmlaLink="$C$26" lockText="1"/>
</file>

<file path=xl/ctrlProps/ctrlProp203.xml><?xml version="1.0" encoding="utf-8"?>
<formControlPr xmlns="http://schemas.microsoft.com/office/spreadsheetml/2009/9/main" objectType="CheckBox" fmlaLink="$C$28" lockText="1"/>
</file>

<file path=xl/ctrlProps/ctrlProp204.xml><?xml version="1.0" encoding="utf-8"?>
<formControlPr xmlns="http://schemas.microsoft.com/office/spreadsheetml/2009/9/main" objectType="CheckBox" fmlaLink="$C$29" lockText="1"/>
</file>

<file path=xl/ctrlProps/ctrlProp205.xml><?xml version="1.0" encoding="utf-8"?>
<formControlPr xmlns="http://schemas.microsoft.com/office/spreadsheetml/2009/9/main" objectType="CheckBox" fmlaLink="$C$30" lockText="1"/>
</file>

<file path=xl/ctrlProps/ctrlProp206.xml><?xml version="1.0" encoding="utf-8"?>
<formControlPr xmlns="http://schemas.microsoft.com/office/spreadsheetml/2009/9/main" objectType="CheckBox" fmlaLink="$C$31" lockText="1"/>
</file>

<file path=xl/ctrlProps/ctrlProp207.xml><?xml version="1.0" encoding="utf-8"?>
<formControlPr xmlns="http://schemas.microsoft.com/office/spreadsheetml/2009/9/main" objectType="CheckBox" fmlaLink="$C$33" lockText="1"/>
</file>

<file path=xl/ctrlProps/ctrlProp208.xml><?xml version="1.0" encoding="utf-8"?>
<formControlPr xmlns="http://schemas.microsoft.com/office/spreadsheetml/2009/9/main" objectType="CheckBox" fmlaLink="$C$34" lockText="1"/>
</file>

<file path=xl/ctrlProps/ctrlProp209.xml><?xml version="1.0" encoding="utf-8"?>
<formControlPr xmlns="http://schemas.microsoft.com/office/spreadsheetml/2009/9/main" objectType="CheckBox" fmlaLink="$C$35" lockText="1"/>
</file>

<file path=xl/ctrlProps/ctrlProp21.xml><?xml version="1.0" encoding="utf-8"?>
<formControlPr xmlns="http://schemas.microsoft.com/office/spreadsheetml/2009/9/main" objectType="CheckBox" fmlaLink="$C$34" lockText="1"/>
</file>

<file path=xl/ctrlProps/ctrlProp210.xml><?xml version="1.0" encoding="utf-8"?>
<formControlPr xmlns="http://schemas.microsoft.com/office/spreadsheetml/2009/9/main" objectType="CheckBox" fmlaLink="$C$36" lockText="1"/>
</file>

<file path=xl/ctrlProps/ctrlProp211.xml><?xml version="1.0" encoding="utf-8"?>
<formControlPr xmlns="http://schemas.microsoft.com/office/spreadsheetml/2009/9/main" objectType="CheckBox" fmlaLink="$C$40" lockText="1"/>
</file>

<file path=xl/ctrlProps/ctrlProp212.xml><?xml version="1.0" encoding="utf-8"?>
<formControlPr xmlns="http://schemas.microsoft.com/office/spreadsheetml/2009/9/main" objectType="CheckBox" fmlaLink="$C$41" lockText="1"/>
</file>

<file path=xl/ctrlProps/ctrlProp213.xml><?xml version="1.0" encoding="utf-8"?>
<formControlPr xmlns="http://schemas.microsoft.com/office/spreadsheetml/2009/9/main" objectType="CheckBox" fmlaLink="$C$42" lockText="1"/>
</file>

<file path=xl/ctrlProps/ctrlProp214.xml><?xml version="1.0" encoding="utf-8"?>
<formControlPr xmlns="http://schemas.microsoft.com/office/spreadsheetml/2009/9/main" objectType="CheckBox" fmlaLink="$C$43" lockText="1"/>
</file>

<file path=xl/ctrlProps/ctrlProp215.xml><?xml version="1.0" encoding="utf-8"?>
<formControlPr xmlns="http://schemas.microsoft.com/office/spreadsheetml/2009/9/main" objectType="CheckBox" fmlaLink="$C$44" lockText="1"/>
</file>

<file path=xl/ctrlProps/ctrlProp216.xml><?xml version="1.0" encoding="utf-8"?>
<formControlPr xmlns="http://schemas.microsoft.com/office/spreadsheetml/2009/9/main" objectType="CheckBox" fmlaLink="$C$47" lockText="1"/>
</file>

<file path=xl/ctrlProps/ctrlProp217.xml><?xml version="1.0" encoding="utf-8"?>
<formControlPr xmlns="http://schemas.microsoft.com/office/spreadsheetml/2009/9/main" objectType="CheckBox" fmlaLink="$C$48" lockText="1"/>
</file>

<file path=xl/ctrlProps/ctrlProp218.xml><?xml version="1.0" encoding="utf-8"?>
<formControlPr xmlns="http://schemas.microsoft.com/office/spreadsheetml/2009/9/main" objectType="CheckBox" fmlaLink="$C$52" lockText="1"/>
</file>

<file path=xl/ctrlProps/ctrlProp219.xml><?xml version="1.0" encoding="utf-8"?>
<formControlPr xmlns="http://schemas.microsoft.com/office/spreadsheetml/2009/9/main" objectType="CheckBox" fmlaLink="$C$54" lockText="1"/>
</file>

<file path=xl/ctrlProps/ctrlProp22.xml><?xml version="1.0" encoding="utf-8"?>
<formControlPr xmlns="http://schemas.microsoft.com/office/spreadsheetml/2009/9/main" objectType="CheckBox" fmlaLink="$B$33" lockText="1"/>
</file>

<file path=xl/ctrlProps/ctrlProp220.xml><?xml version="1.0" encoding="utf-8"?>
<formControlPr xmlns="http://schemas.microsoft.com/office/spreadsheetml/2009/9/main" objectType="CheckBox" fmlaLink="$C$55" lockText="1"/>
</file>

<file path=xl/ctrlProps/ctrlProp221.xml><?xml version="1.0" encoding="utf-8"?>
<formControlPr xmlns="http://schemas.microsoft.com/office/spreadsheetml/2009/9/main" objectType="CheckBox" fmlaLink="$C$57" lockText="1"/>
</file>

<file path=xl/ctrlProps/ctrlProp222.xml><?xml version="1.0" encoding="utf-8"?>
<formControlPr xmlns="http://schemas.microsoft.com/office/spreadsheetml/2009/9/main" objectType="CheckBox" fmlaLink="$C$58" lockText="1"/>
</file>

<file path=xl/ctrlProps/ctrlProp223.xml><?xml version="1.0" encoding="utf-8"?>
<formControlPr xmlns="http://schemas.microsoft.com/office/spreadsheetml/2009/9/main" objectType="CheckBox" fmlaLink="$C$60" lockText="1"/>
</file>

<file path=xl/ctrlProps/ctrlProp224.xml><?xml version="1.0" encoding="utf-8"?>
<formControlPr xmlns="http://schemas.microsoft.com/office/spreadsheetml/2009/9/main" objectType="CheckBox" fmlaLink="$C$64" lockText="1"/>
</file>

<file path=xl/ctrlProps/ctrlProp225.xml><?xml version="1.0" encoding="utf-8"?>
<formControlPr xmlns="http://schemas.microsoft.com/office/spreadsheetml/2009/9/main" objectType="CheckBox" fmlaLink="$C$65" lockText="1"/>
</file>

<file path=xl/ctrlProps/ctrlProp226.xml><?xml version="1.0" encoding="utf-8"?>
<formControlPr xmlns="http://schemas.microsoft.com/office/spreadsheetml/2009/9/main" objectType="CheckBox" fmlaLink="$C$66" lockText="1"/>
</file>

<file path=xl/ctrlProps/ctrlProp227.xml><?xml version="1.0" encoding="utf-8"?>
<formControlPr xmlns="http://schemas.microsoft.com/office/spreadsheetml/2009/9/main" objectType="CheckBox" fmlaLink="$C$69" lockText="1"/>
</file>

<file path=xl/ctrlProps/ctrlProp228.xml><?xml version="1.0" encoding="utf-8"?>
<formControlPr xmlns="http://schemas.microsoft.com/office/spreadsheetml/2009/9/main" objectType="CheckBox" fmlaLink="$C$70" lockText="1"/>
</file>

<file path=xl/ctrlProps/ctrlProp229.xml><?xml version="1.0" encoding="utf-8"?>
<formControlPr xmlns="http://schemas.microsoft.com/office/spreadsheetml/2009/9/main" objectType="CheckBox" fmlaLink="$C$71" lockText="1"/>
</file>

<file path=xl/ctrlProps/ctrlProp23.xml><?xml version="1.0" encoding="utf-8"?>
<formControlPr xmlns="http://schemas.microsoft.com/office/spreadsheetml/2009/9/main" objectType="CheckBox" fmlaLink="$B$34" lockText="1"/>
</file>

<file path=xl/ctrlProps/ctrlProp230.xml><?xml version="1.0" encoding="utf-8"?>
<formControlPr xmlns="http://schemas.microsoft.com/office/spreadsheetml/2009/9/main" objectType="CheckBox" fmlaLink="$C$72" lockText="1"/>
</file>

<file path=xl/ctrlProps/ctrlProp231.xml><?xml version="1.0" encoding="utf-8"?>
<formControlPr xmlns="http://schemas.microsoft.com/office/spreadsheetml/2009/9/main" objectType="CheckBox" fmlaLink="$C$74" lockText="1"/>
</file>

<file path=xl/ctrlProps/ctrlProp232.xml><?xml version="1.0" encoding="utf-8"?>
<formControlPr xmlns="http://schemas.microsoft.com/office/spreadsheetml/2009/9/main" objectType="CheckBox" fmlaLink="$C$75" lockText="1"/>
</file>

<file path=xl/ctrlProps/ctrlProp233.xml><?xml version="1.0" encoding="utf-8"?>
<formControlPr xmlns="http://schemas.microsoft.com/office/spreadsheetml/2009/9/main" objectType="CheckBox" fmlaLink="$C$76" lockText="1"/>
</file>

<file path=xl/ctrlProps/ctrlProp234.xml><?xml version="1.0" encoding="utf-8"?>
<formControlPr xmlns="http://schemas.microsoft.com/office/spreadsheetml/2009/9/main" objectType="CheckBox" fmlaLink="$C$77" lockText="1"/>
</file>

<file path=xl/ctrlProps/ctrlProp235.xml><?xml version="1.0" encoding="utf-8"?>
<formControlPr xmlns="http://schemas.microsoft.com/office/spreadsheetml/2009/9/main" objectType="CheckBox" fmlaLink="$C$79" lockText="1"/>
</file>

<file path=xl/ctrlProps/ctrlProp236.xml><?xml version="1.0" encoding="utf-8"?>
<formControlPr xmlns="http://schemas.microsoft.com/office/spreadsheetml/2009/9/main" objectType="CheckBox" fmlaLink="$C$80" lockText="1"/>
</file>

<file path=xl/ctrlProps/ctrlProp237.xml><?xml version="1.0" encoding="utf-8"?>
<formControlPr xmlns="http://schemas.microsoft.com/office/spreadsheetml/2009/9/main" objectType="CheckBox" fmlaLink="$C$81" lockText="1"/>
</file>

<file path=xl/ctrlProps/ctrlProp238.xml><?xml version="1.0" encoding="utf-8"?>
<formControlPr xmlns="http://schemas.microsoft.com/office/spreadsheetml/2009/9/main" objectType="CheckBox" fmlaLink="$C$82" lockText="1"/>
</file>

<file path=xl/ctrlProps/ctrlProp239.xml><?xml version="1.0" encoding="utf-8"?>
<formControlPr xmlns="http://schemas.microsoft.com/office/spreadsheetml/2009/9/main" objectType="CheckBox" fmlaLink="$C$84" lockText="1"/>
</file>

<file path=xl/ctrlProps/ctrlProp24.xml><?xml version="1.0" encoding="utf-8"?>
<formControlPr xmlns="http://schemas.microsoft.com/office/spreadsheetml/2009/9/main" objectType="CheckBox" fmlaLink="$B$35" lockText="1"/>
</file>

<file path=xl/ctrlProps/ctrlProp240.xml><?xml version="1.0" encoding="utf-8"?>
<formControlPr xmlns="http://schemas.microsoft.com/office/spreadsheetml/2009/9/main" objectType="CheckBox" fmlaLink="$C$85" lockText="1"/>
</file>

<file path=xl/ctrlProps/ctrlProp241.xml><?xml version="1.0" encoding="utf-8"?>
<formControlPr xmlns="http://schemas.microsoft.com/office/spreadsheetml/2009/9/main" objectType="CheckBox" fmlaLink="$C$86" lockText="1"/>
</file>

<file path=xl/ctrlProps/ctrlProp242.xml><?xml version="1.0" encoding="utf-8"?>
<formControlPr xmlns="http://schemas.microsoft.com/office/spreadsheetml/2009/9/main" objectType="CheckBox" fmlaLink="$C$87" lockText="1"/>
</file>

<file path=xl/ctrlProps/ctrlProp243.xml><?xml version="1.0" encoding="utf-8"?>
<formControlPr xmlns="http://schemas.microsoft.com/office/spreadsheetml/2009/9/main" objectType="CheckBox" fmlaLink="$C$88" lockText="1"/>
</file>

<file path=xl/ctrlProps/ctrlProp244.xml><?xml version="1.0" encoding="utf-8"?>
<formControlPr xmlns="http://schemas.microsoft.com/office/spreadsheetml/2009/9/main" objectType="CheckBox" fmlaLink="$C$89" lockText="1"/>
</file>

<file path=xl/ctrlProps/ctrlProp245.xml><?xml version="1.0" encoding="utf-8"?>
<formControlPr xmlns="http://schemas.microsoft.com/office/spreadsheetml/2009/9/main" objectType="CheckBox" fmlaLink="$C$90" lockText="1"/>
</file>

<file path=xl/ctrlProps/ctrlProp246.xml><?xml version="1.0" encoding="utf-8"?>
<formControlPr xmlns="http://schemas.microsoft.com/office/spreadsheetml/2009/9/main" objectType="CheckBox" fmlaLink="$C$98" lockText="1"/>
</file>

<file path=xl/ctrlProps/ctrlProp247.xml><?xml version="1.0" encoding="utf-8"?>
<formControlPr xmlns="http://schemas.microsoft.com/office/spreadsheetml/2009/9/main" objectType="CheckBox" fmlaLink="$C$99" lockText="1"/>
</file>

<file path=xl/ctrlProps/ctrlProp248.xml><?xml version="1.0" encoding="utf-8"?>
<formControlPr xmlns="http://schemas.microsoft.com/office/spreadsheetml/2009/9/main" objectType="CheckBox" fmlaLink="$C$100" lockText="1"/>
</file>

<file path=xl/ctrlProps/ctrlProp249.xml><?xml version="1.0" encoding="utf-8"?>
<formControlPr xmlns="http://schemas.microsoft.com/office/spreadsheetml/2009/9/main" objectType="CheckBox" fmlaLink="$C$101" lockText="1"/>
</file>

<file path=xl/ctrlProps/ctrlProp25.xml><?xml version="1.0" encoding="utf-8"?>
<formControlPr xmlns="http://schemas.microsoft.com/office/spreadsheetml/2009/9/main" objectType="CheckBox" fmlaLink="$B$36" lockText="1"/>
</file>

<file path=xl/ctrlProps/ctrlProp250.xml><?xml version="1.0" encoding="utf-8"?>
<formControlPr xmlns="http://schemas.microsoft.com/office/spreadsheetml/2009/9/main" objectType="CheckBox" fmlaLink="$C$103" lockText="1"/>
</file>

<file path=xl/ctrlProps/ctrlProp251.xml><?xml version="1.0" encoding="utf-8"?>
<formControlPr xmlns="http://schemas.microsoft.com/office/spreadsheetml/2009/9/main" objectType="CheckBox" fmlaLink="$C$104" lockText="1"/>
</file>

<file path=xl/ctrlProps/ctrlProp252.xml><?xml version="1.0" encoding="utf-8"?>
<formControlPr xmlns="http://schemas.microsoft.com/office/spreadsheetml/2009/9/main" objectType="CheckBox" fmlaLink="$C$105" lockText="1"/>
</file>

<file path=xl/ctrlProps/ctrlProp253.xml><?xml version="1.0" encoding="utf-8"?>
<formControlPr xmlns="http://schemas.microsoft.com/office/spreadsheetml/2009/9/main" objectType="CheckBox" fmlaLink="$C$106" lockText="1"/>
</file>

<file path=xl/ctrlProps/ctrlProp254.xml><?xml version="1.0" encoding="utf-8"?>
<formControlPr xmlns="http://schemas.microsoft.com/office/spreadsheetml/2009/9/main" objectType="CheckBox" fmlaLink="$C$108" lockText="1"/>
</file>

<file path=xl/ctrlProps/ctrlProp255.xml><?xml version="1.0" encoding="utf-8"?>
<formControlPr xmlns="http://schemas.microsoft.com/office/spreadsheetml/2009/9/main" objectType="CheckBox" fmlaLink="$C$109" lockText="1"/>
</file>

<file path=xl/ctrlProps/ctrlProp256.xml><?xml version="1.0" encoding="utf-8"?>
<formControlPr xmlns="http://schemas.microsoft.com/office/spreadsheetml/2009/9/main" objectType="CheckBox" fmlaLink="$C$110" lockText="1"/>
</file>

<file path=xl/ctrlProps/ctrlProp257.xml><?xml version="1.0" encoding="utf-8"?>
<formControlPr xmlns="http://schemas.microsoft.com/office/spreadsheetml/2009/9/main" objectType="CheckBox" fmlaLink="$C$111" lockText="1"/>
</file>

<file path=xl/ctrlProps/ctrlProp258.xml><?xml version="1.0" encoding="utf-8"?>
<formControlPr xmlns="http://schemas.microsoft.com/office/spreadsheetml/2009/9/main" objectType="CheckBox" fmlaLink="$C$113" lockText="1"/>
</file>

<file path=xl/ctrlProps/ctrlProp259.xml><?xml version="1.0" encoding="utf-8"?>
<formControlPr xmlns="http://schemas.microsoft.com/office/spreadsheetml/2009/9/main" objectType="CheckBox" fmlaLink="$C$114" lockText="1"/>
</file>

<file path=xl/ctrlProps/ctrlProp26.xml><?xml version="1.0" encoding="utf-8"?>
<formControlPr xmlns="http://schemas.microsoft.com/office/spreadsheetml/2009/9/main" objectType="CheckBox" fmlaLink="$B$37" lockText="1"/>
</file>

<file path=xl/ctrlProps/ctrlProp260.xml><?xml version="1.0" encoding="utf-8"?>
<formControlPr xmlns="http://schemas.microsoft.com/office/spreadsheetml/2009/9/main" objectType="CheckBox" fmlaLink="$C$115" lockText="1"/>
</file>

<file path=xl/ctrlProps/ctrlProp261.xml><?xml version="1.0" encoding="utf-8"?>
<formControlPr xmlns="http://schemas.microsoft.com/office/spreadsheetml/2009/9/main" objectType="CheckBox" fmlaLink="$C$116" lockText="1"/>
</file>

<file path=xl/ctrlProps/ctrlProp262.xml><?xml version="1.0" encoding="utf-8"?>
<formControlPr xmlns="http://schemas.microsoft.com/office/spreadsheetml/2009/9/main" objectType="CheckBox" fmlaLink="$C$118" lockText="1"/>
</file>

<file path=xl/ctrlProps/ctrlProp263.xml><?xml version="1.0" encoding="utf-8"?>
<formControlPr xmlns="http://schemas.microsoft.com/office/spreadsheetml/2009/9/main" objectType="CheckBox" fmlaLink="$C$119" lockText="1"/>
</file>

<file path=xl/ctrlProps/ctrlProp264.xml><?xml version="1.0" encoding="utf-8"?>
<formControlPr xmlns="http://schemas.microsoft.com/office/spreadsheetml/2009/9/main" objectType="CheckBox" fmlaLink="$C$120" lockText="1"/>
</file>

<file path=xl/ctrlProps/ctrlProp265.xml><?xml version="1.0" encoding="utf-8"?>
<formControlPr xmlns="http://schemas.microsoft.com/office/spreadsheetml/2009/9/main" objectType="CheckBox" fmlaLink="$C$121" lockText="1"/>
</file>

<file path=xl/ctrlProps/ctrlProp266.xml><?xml version="1.0" encoding="utf-8"?>
<formControlPr xmlns="http://schemas.microsoft.com/office/spreadsheetml/2009/9/main" objectType="CheckBox" fmlaLink="$C$123" lockText="1"/>
</file>

<file path=xl/ctrlProps/ctrlProp267.xml><?xml version="1.0" encoding="utf-8"?>
<formControlPr xmlns="http://schemas.microsoft.com/office/spreadsheetml/2009/9/main" objectType="CheckBox" fmlaLink="$C$124" lockText="1"/>
</file>

<file path=xl/ctrlProps/ctrlProp268.xml><?xml version="1.0" encoding="utf-8"?>
<formControlPr xmlns="http://schemas.microsoft.com/office/spreadsheetml/2009/9/main" objectType="CheckBox" fmlaLink="$C$125" lockText="1"/>
</file>

<file path=xl/ctrlProps/ctrlProp269.xml><?xml version="1.0" encoding="utf-8"?>
<formControlPr xmlns="http://schemas.microsoft.com/office/spreadsheetml/2009/9/main" objectType="CheckBox" fmlaLink="#REF!" lockText="1"/>
</file>

<file path=xl/ctrlProps/ctrlProp27.xml><?xml version="1.0" encoding="utf-8"?>
<formControlPr xmlns="http://schemas.microsoft.com/office/spreadsheetml/2009/9/main" objectType="CheckBox" fmlaLink="$B$38" lockText="1"/>
</file>

<file path=xl/ctrlProps/ctrlProp270.xml><?xml version="1.0" encoding="utf-8"?>
<formControlPr xmlns="http://schemas.microsoft.com/office/spreadsheetml/2009/9/main" objectType="CheckBox" fmlaLink="$C$129" lockText="1"/>
</file>

<file path=xl/ctrlProps/ctrlProp271.xml><?xml version="1.0" encoding="utf-8"?>
<formControlPr xmlns="http://schemas.microsoft.com/office/spreadsheetml/2009/9/main" objectType="CheckBox" fmlaLink="$C$130" lockText="1"/>
</file>

<file path=xl/ctrlProps/ctrlProp272.xml><?xml version="1.0" encoding="utf-8"?>
<formControlPr xmlns="http://schemas.microsoft.com/office/spreadsheetml/2009/9/main" objectType="CheckBox" fmlaLink="$C$131" lockText="1"/>
</file>

<file path=xl/ctrlProps/ctrlProp273.xml><?xml version="1.0" encoding="utf-8"?>
<formControlPr xmlns="http://schemas.microsoft.com/office/spreadsheetml/2009/9/main" objectType="CheckBox" fmlaLink="$C$132" lockText="1"/>
</file>

<file path=xl/ctrlProps/ctrlProp274.xml><?xml version="1.0" encoding="utf-8"?>
<formControlPr xmlns="http://schemas.microsoft.com/office/spreadsheetml/2009/9/main" objectType="CheckBox" fmlaLink="$C$134" lockText="1"/>
</file>

<file path=xl/ctrlProps/ctrlProp275.xml><?xml version="1.0" encoding="utf-8"?>
<formControlPr xmlns="http://schemas.microsoft.com/office/spreadsheetml/2009/9/main" objectType="CheckBox" fmlaLink="$C$142" lockText="1"/>
</file>

<file path=xl/ctrlProps/ctrlProp276.xml><?xml version="1.0" encoding="utf-8"?>
<formControlPr xmlns="http://schemas.microsoft.com/office/spreadsheetml/2009/9/main" objectType="CheckBox" fmlaLink="$C$143" lockText="1"/>
</file>

<file path=xl/ctrlProps/ctrlProp277.xml><?xml version="1.0" encoding="utf-8"?>
<formControlPr xmlns="http://schemas.microsoft.com/office/spreadsheetml/2009/9/main" objectType="CheckBox" fmlaLink="$C$144" lockText="1"/>
</file>

<file path=xl/ctrlProps/ctrlProp278.xml><?xml version="1.0" encoding="utf-8"?>
<formControlPr xmlns="http://schemas.microsoft.com/office/spreadsheetml/2009/9/main" objectType="CheckBox" fmlaLink="$C$145" lockText="1"/>
</file>

<file path=xl/ctrlProps/ctrlProp279.xml><?xml version="1.0" encoding="utf-8"?>
<formControlPr xmlns="http://schemas.microsoft.com/office/spreadsheetml/2009/9/main" objectType="CheckBox" fmlaLink="$C$146" lockText="1"/>
</file>

<file path=xl/ctrlProps/ctrlProp28.xml><?xml version="1.0" encoding="utf-8"?>
<formControlPr xmlns="http://schemas.microsoft.com/office/spreadsheetml/2009/9/main" objectType="CheckBox" fmlaLink="$B$39" lockText="1"/>
</file>

<file path=xl/ctrlProps/ctrlProp280.xml><?xml version="1.0" encoding="utf-8"?>
<formControlPr xmlns="http://schemas.microsoft.com/office/spreadsheetml/2009/9/main" objectType="CheckBox" fmlaLink="$C$8" lockText="1"/>
</file>

<file path=xl/ctrlProps/ctrlProp281.xml><?xml version="1.0" encoding="utf-8"?>
<formControlPr xmlns="http://schemas.microsoft.com/office/spreadsheetml/2009/9/main" objectType="CheckBox" fmlaLink="$C$9" lockText="1"/>
</file>

<file path=xl/ctrlProps/ctrlProp282.xml><?xml version="1.0" encoding="utf-8"?>
<formControlPr xmlns="http://schemas.microsoft.com/office/spreadsheetml/2009/9/main" objectType="CheckBox" fmlaLink="$C$9" lockText="1"/>
</file>

<file path=xl/ctrlProps/ctrlProp283.xml><?xml version="1.0" encoding="utf-8"?>
<formControlPr xmlns="http://schemas.microsoft.com/office/spreadsheetml/2009/9/main" objectType="CheckBox" fmlaLink="$C$13" lockText="1"/>
</file>

<file path=xl/ctrlProps/ctrlProp284.xml><?xml version="1.0" encoding="utf-8"?>
<formControlPr xmlns="http://schemas.microsoft.com/office/spreadsheetml/2009/9/main" objectType="CheckBox" fmlaLink="$C$15" lockText="1"/>
</file>

<file path=xl/ctrlProps/ctrlProp285.xml><?xml version="1.0" encoding="utf-8"?>
<formControlPr xmlns="http://schemas.microsoft.com/office/spreadsheetml/2009/9/main" objectType="CheckBox" fmlaLink="$C$128" lockText="1"/>
</file>

<file path=xl/ctrlProps/ctrlProp286.xml><?xml version="1.0" encoding="utf-8"?>
<formControlPr xmlns="http://schemas.microsoft.com/office/spreadsheetml/2009/9/main" objectType="CheckBox" fmlaLink="$C$154" lockText="1"/>
</file>

<file path=xl/ctrlProps/ctrlProp287.xml><?xml version="1.0" encoding="utf-8"?>
<formControlPr xmlns="http://schemas.microsoft.com/office/spreadsheetml/2009/9/main" objectType="CheckBox" fmlaLink="$C$155" lockText="1"/>
</file>

<file path=xl/ctrlProps/ctrlProp288.xml><?xml version="1.0" encoding="utf-8"?>
<formControlPr xmlns="http://schemas.microsoft.com/office/spreadsheetml/2009/9/main" objectType="CheckBox" fmlaLink="$C$156" lockText="1"/>
</file>

<file path=xl/ctrlProps/ctrlProp289.xml><?xml version="1.0" encoding="utf-8"?>
<formControlPr xmlns="http://schemas.microsoft.com/office/spreadsheetml/2009/9/main" objectType="CheckBox" fmlaLink="$C$157" lockText="1"/>
</file>

<file path=xl/ctrlProps/ctrlProp29.xml><?xml version="1.0" encoding="utf-8"?>
<formControlPr xmlns="http://schemas.microsoft.com/office/spreadsheetml/2009/9/main" objectType="CheckBox" fmlaLink="$B$40" lockText="1"/>
</file>

<file path=xl/ctrlProps/ctrlProp290.xml><?xml version="1.0" encoding="utf-8"?>
<formControlPr xmlns="http://schemas.microsoft.com/office/spreadsheetml/2009/9/main" objectType="CheckBox" fmlaLink="$C$158" lockText="1"/>
</file>

<file path=xl/ctrlProps/ctrlProp291.xml><?xml version="1.0" encoding="utf-8"?>
<formControlPr xmlns="http://schemas.microsoft.com/office/spreadsheetml/2009/9/main" objectType="CheckBox" fmlaLink="$C$159" lockText="1"/>
</file>

<file path=xl/ctrlProps/ctrlProp292.xml><?xml version="1.0" encoding="utf-8"?>
<formControlPr xmlns="http://schemas.microsoft.com/office/spreadsheetml/2009/9/main" objectType="CheckBox" fmlaLink="$C$160" lockText="1"/>
</file>

<file path=xl/ctrlProps/ctrlProp293.xml><?xml version="1.0" encoding="utf-8"?>
<formControlPr xmlns="http://schemas.microsoft.com/office/spreadsheetml/2009/9/main" objectType="CheckBox" fmlaLink="$C$161" lockText="1"/>
</file>

<file path=xl/ctrlProps/ctrlProp294.xml><?xml version="1.0" encoding="utf-8"?>
<formControlPr xmlns="http://schemas.microsoft.com/office/spreadsheetml/2009/9/main" objectType="CheckBox" fmlaLink="$C$162" lockText="1"/>
</file>

<file path=xl/ctrlProps/ctrlProp295.xml><?xml version="1.0" encoding="utf-8"?>
<formControlPr xmlns="http://schemas.microsoft.com/office/spreadsheetml/2009/9/main" objectType="CheckBox" fmlaLink="$C$163" lockText="1"/>
</file>

<file path=xl/ctrlProps/ctrlProp296.xml><?xml version="1.0" encoding="utf-8"?>
<formControlPr xmlns="http://schemas.microsoft.com/office/spreadsheetml/2009/9/main" objectType="CheckBox" fmlaLink="$C$164" lockText="1"/>
</file>

<file path=xl/ctrlProps/ctrlProp297.xml><?xml version="1.0" encoding="utf-8"?>
<formControlPr xmlns="http://schemas.microsoft.com/office/spreadsheetml/2009/9/main" objectType="CheckBox" fmlaLink="$C$165" lockText="1"/>
</file>

<file path=xl/ctrlProps/ctrlProp298.xml><?xml version="1.0" encoding="utf-8"?>
<formControlPr xmlns="http://schemas.microsoft.com/office/spreadsheetml/2009/9/main" objectType="CheckBox" fmlaLink="$C$173" lockText="1"/>
</file>

<file path=xl/ctrlProps/ctrlProp299.xml><?xml version="1.0" encoding="utf-8"?>
<formControlPr xmlns="http://schemas.microsoft.com/office/spreadsheetml/2009/9/main" objectType="CheckBox" fmlaLink="$C$174" lockText="1"/>
</file>

<file path=xl/ctrlProps/ctrlProp3.xml><?xml version="1.0" encoding="utf-8"?>
<formControlPr xmlns="http://schemas.microsoft.com/office/spreadsheetml/2009/9/main" objectType="CheckBox" fmlaLink="$B$10" lockText="1"/>
</file>

<file path=xl/ctrlProps/ctrlProp30.xml><?xml version="1.0" encoding="utf-8"?>
<formControlPr xmlns="http://schemas.microsoft.com/office/spreadsheetml/2009/9/main" objectType="CheckBox" fmlaLink="$B$41" lockText="1"/>
</file>

<file path=xl/ctrlProps/ctrlProp300.xml><?xml version="1.0" encoding="utf-8"?>
<formControlPr xmlns="http://schemas.microsoft.com/office/spreadsheetml/2009/9/main" objectType="CheckBox" fmlaLink="$C$175" lockText="1"/>
</file>

<file path=xl/ctrlProps/ctrlProp301.xml><?xml version="1.0" encoding="utf-8"?>
<formControlPr xmlns="http://schemas.microsoft.com/office/spreadsheetml/2009/9/main" objectType="CheckBox" fmlaLink="$C$9" lockText="1"/>
</file>

<file path=xl/ctrlProps/ctrlProp302.xml><?xml version="1.0" encoding="utf-8"?>
<formControlPr xmlns="http://schemas.microsoft.com/office/spreadsheetml/2009/9/main" objectType="CheckBox" fmlaLink="$C$183" lockText="1"/>
</file>

<file path=xl/ctrlProps/ctrlProp303.xml><?xml version="1.0" encoding="utf-8"?>
<formControlPr xmlns="http://schemas.microsoft.com/office/spreadsheetml/2009/9/main" objectType="CheckBox" fmlaLink="$C$9" lockText="1"/>
</file>

<file path=xl/ctrlProps/ctrlProp304.xml><?xml version="1.0" encoding="utf-8"?>
<formControlPr xmlns="http://schemas.microsoft.com/office/spreadsheetml/2009/9/main" objectType="CheckBox" fmlaLink="$C$184" lockText="1"/>
</file>

<file path=xl/ctrlProps/ctrlProp305.xml><?xml version="1.0" encoding="utf-8"?>
<formControlPr xmlns="http://schemas.microsoft.com/office/spreadsheetml/2009/9/main" objectType="CheckBox" fmlaLink="$C$9" lockText="1"/>
</file>

<file path=xl/ctrlProps/ctrlProp306.xml><?xml version="1.0" encoding="utf-8"?>
<formControlPr xmlns="http://schemas.microsoft.com/office/spreadsheetml/2009/9/main" objectType="CheckBox" fmlaLink="$C$185" lockText="1"/>
</file>

<file path=xl/ctrlProps/ctrlProp307.xml><?xml version="1.0" encoding="utf-8"?>
<formControlPr xmlns="http://schemas.microsoft.com/office/spreadsheetml/2009/9/main" objectType="CheckBox" fmlaLink="$C$9" lockText="1"/>
</file>

<file path=xl/ctrlProps/ctrlProp308.xml><?xml version="1.0" encoding="utf-8"?>
<formControlPr xmlns="http://schemas.microsoft.com/office/spreadsheetml/2009/9/main" objectType="CheckBox" fmlaLink="$C$186" lockText="1"/>
</file>

<file path=xl/ctrlProps/ctrlProp309.xml><?xml version="1.0" encoding="utf-8"?>
<formControlPr xmlns="http://schemas.microsoft.com/office/spreadsheetml/2009/9/main" objectType="CheckBox" fmlaLink="$C$9" lockText="1"/>
</file>

<file path=xl/ctrlProps/ctrlProp31.xml><?xml version="1.0" encoding="utf-8"?>
<formControlPr xmlns="http://schemas.microsoft.com/office/spreadsheetml/2009/9/main" objectType="CheckBox" fmlaLink="$B$42" lockText="1"/>
</file>

<file path=xl/ctrlProps/ctrlProp310.xml><?xml version="1.0" encoding="utf-8"?>
<formControlPr xmlns="http://schemas.microsoft.com/office/spreadsheetml/2009/9/main" objectType="CheckBox" fmlaLink="$C$187" lockText="1"/>
</file>

<file path=xl/ctrlProps/ctrlProp311.xml><?xml version="1.0" encoding="utf-8"?>
<formControlPr xmlns="http://schemas.microsoft.com/office/spreadsheetml/2009/9/main" objectType="CheckBox" fmlaLink="$C$9" lockText="1"/>
</file>

<file path=xl/ctrlProps/ctrlProp312.xml><?xml version="1.0" encoding="utf-8"?>
<formControlPr xmlns="http://schemas.microsoft.com/office/spreadsheetml/2009/9/main" objectType="CheckBox" fmlaLink="$C$188" lockText="1"/>
</file>

<file path=xl/ctrlProps/ctrlProp313.xml><?xml version="1.0" encoding="utf-8"?>
<formControlPr xmlns="http://schemas.microsoft.com/office/spreadsheetml/2009/9/main" objectType="CheckBox" fmlaLink="$C$9" lockText="1"/>
</file>

<file path=xl/ctrlProps/ctrlProp314.xml><?xml version="1.0" encoding="utf-8"?>
<formControlPr xmlns="http://schemas.microsoft.com/office/spreadsheetml/2009/9/main" objectType="CheckBox" fmlaLink="$C$189" lockText="1"/>
</file>

<file path=xl/ctrlProps/ctrlProp315.xml><?xml version="1.0" encoding="utf-8"?>
<formControlPr xmlns="http://schemas.microsoft.com/office/spreadsheetml/2009/9/main" objectType="CheckBox" fmlaLink="$C$9" lockText="1"/>
</file>

<file path=xl/ctrlProps/ctrlProp316.xml><?xml version="1.0" encoding="utf-8"?>
<formControlPr xmlns="http://schemas.microsoft.com/office/spreadsheetml/2009/9/main" objectType="CheckBox" fmlaLink="$C$191" lockText="1"/>
</file>

<file path=xl/ctrlProps/ctrlProp317.xml><?xml version="1.0" encoding="utf-8"?>
<formControlPr xmlns="http://schemas.microsoft.com/office/spreadsheetml/2009/9/main" objectType="CheckBox" fmlaLink="$C$9" lockText="1"/>
</file>

<file path=xl/ctrlProps/ctrlProp318.xml><?xml version="1.0" encoding="utf-8"?>
<formControlPr xmlns="http://schemas.microsoft.com/office/spreadsheetml/2009/9/main" objectType="CheckBox" fmlaLink="$C$193" lockText="1"/>
</file>

<file path=xl/ctrlProps/ctrlProp319.xml><?xml version="1.0" encoding="utf-8"?>
<formControlPr xmlns="http://schemas.microsoft.com/office/spreadsheetml/2009/9/main" objectType="CheckBox" fmlaLink="$C$9" lockText="1"/>
</file>

<file path=xl/ctrlProps/ctrlProp32.xml><?xml version="1.0" encoding="utf-8"?>
<formControlPr xmlns="http://schemas.microsoft.com/office/spreadsheetml/2009/9/main" objectType="CheckBox" fmlaLink="$B$43" lockText="1"/>
</file>

<file path=xl/ctrlProps/ctrlProp320.xml><?xml version="1.0" encoding="utf-8"?>
<formControlPr xmlns="http://schemas.microsoft.com/office/spreadsheetml/2009/9/main" objectType="CheckBox" fmlaLink="$C$195" lockText="1"/>
</file>

<file path=xl/ctrlProps/ctrlProp321.xml><?xml version="1.0" encoding="utf-8"?>
<formControlPr xmlns="http://schemas.microsoft.com/office/spreadsheetml/2009/9/main" objectType="CheckBox" fmlaLink="$C$133" lockText="1"/>
</file>

<file path=xl/ctrlProps/ctrlProp322.xml><?xml version="1.0" encoding="utf-8"?>
<formControlPr xmlns="http://schemas.microsoft.com/office/spreadsheetml/2009/9/main" objectType="CheckBox" fmlaLink="$C$192" lockText="1"/>
</file>

<file path=xl/ctrlProps/ctrlProp323.xml><?xml version="1.0" encoding="utf-8"?>
<formControlPr xmlns="http://schemas.microsoft.com/office/spreadsheetml/2009/9/main" objectType="CheckBox" fmlaLink="$C$194" lockText="1"/>
</file>

<file path=xl/ctrlProps/ctrlProp324.xml><?xml version="1.0" encoding="utf-8"?>
<formControlPr xmlns="http://schemas.microsoft.com/office/spreadsheetml/2009/9/main" objectType="CheckBox" fmlaLink="$C$12" lockText="1"/>
</file>

<file path=xl/ctrlProps/ctrlProp325.xml><?xml version="1.0" encoding="utf-8"?>
<formControlPr xmlns="http://schemas.microsoft.com/office/spreadsheetml/2009/9/main" objectType="CheckBox" fmlaLink="$C$17" lockText="1"/>
</file>

<file path=xl/ctrlProps/ctrlProp326.xml><?xml version="1.0" encoding="utf-8"?>
<formControlPr xmlns="http://schemas.microsoft.com/office/spreadsheetml/2009/9/main" objectType="CheckBox" fmlaLink="$C$22" lockText="1"/>
</file>

<file path=xl/ctrlProps/ctrlProp327.xml><?xml version="1.0" encoding="utf-8"?>
<formControlPr xmlns="http://schemas.microsoft.com/office/spreadsheetml/2009/9/main" objectType="CheckBox" fmlaLink="$C$27" lockText="1"/>
</file>

<file path=xl/ctrlProps/ctrlProp328.xml><?xml version="1.0" encoding="utf-8"?>
<formControlPr xmlns="http://schemas.microsoft.com/office/spreadsheetml/2009/9/main" objectType="CheckBox" fmlaLink="$C$32" lockText="1"/>
</file>

<file path=xl/ctrlProps/ctrlProp329.xml><?xml version="1.0" encoding="utf-8"?>
<formControlPr xmlns="http://schemas.microsoft.com/office/spreadsheetml/2009/9/main" objectType="CheckBox" fmlaLink="$C$37" lockText="1"/>
</file>

<file path=xl/ctrlProps/ctrlProp33.xml><?xml version="1.0" encoding="utf-8"?>
<formControlPr xmlns="http://schemas.microsoft.com/office/spreadsheetml/2009/9/main" objectType="CheckBox" fmlaLink="$B$44" lockText="1"/>
</file>

<file path=xl/ctrlProps/ctrlProp330.xml><?xml version="1.0" encoding="utf-8"?>
<formControlPr xmlns="http://schemas.microsoft.com/office/spreadsheetml/2009/9/main" objectType="CheckBox" fmlaLink="$C$67" lockText="1"/>
</file>

<file path=xl/ctrlProps/ctrlProp331.xml><?xml version="1.0" encoding="utf-8"?>
<formControlPr xmlns="http://schemas.microsoft.com/office/spreadsheetml/2009/9/main" objectType="CheckBox" fmlaLink="$C$68" lockText="1"/>
</file>

<file path=xl/ctrlProps/ctrlProp332.xml><?xml version="1.0" encoding="utf-8"?>
<formControlPr xmlns="http://schemas.microsoft.com/office/spreadsheetml/2009/9/main" objectType="CheckBox" fmlaLink="$C$73" lockText="1"/>
</file>

<file path=xl/ctrlProps/ctrlProp333.xml><?xml version="1.0" encoding="utf-8"?>
<formControlPr xmlns="http://schemas.microsoft.com/office/spreadsheetml/2009/9/main" objectType="CheckBox" fmlaLink="$C$78" lockText="1"/>
</file>

<file path=xl/ctrlProps/ctrlProp334.xml><?xml version="1.0" encoding="utf-8"?>
<formControlPr xmlns="http://schemas.microsoft.com/office/spreadsheetml/2009/9/main" objectType="CheckBox" fmlaLink="$C$83" lockText="1"/>
</file>

<file path=xl/ctrlProps/ctrlProp335.xml><?xml version="1.0" encoding="utf-8"?>
<formControlPr xmlns="http://schemas.microsoft.com/office/spreadsheetml/2009/9/main" objectType="CheckBox" fmlaLink="$C$102" lockText="1"/>
</file>

<file path=xl/ctrlProps/ctrlProp336.xml><?xml version="1.0" encoding="utf-8"?>
<formControlPr xmlns="http://schemas.microsoft.com/office/spreadsheetml/2009/9/main" objectType="CheckBox" fmlaLink="$C$107" lockText="1"/>
</file>

<file path=xl/ctrlProps/ctrlProp337.xml><?xml version="1.0" encoding="utf-8"?>
<formControlPr xmlns="http://schemas.microsoft.com/office/spreadsheetml/2009/9/main" objectType="CheckBox" fmlaLink="$C$112" lockText="1"/>
</file>

<file path=xl/ctrlProps/ctrlProp338.xml><?xml version="1.0" encoding="utf-8"?>
<formControlPr xmlns="http://schemas.microsoft.com/office/spreadsheetml/2009/9/main" objectType="CheckBox" fmlaLink="$C$117" lockText="1"/>
</file>

<file path=xl/ctrlProps/ctrlProp339.xml><?xml version="1.0" encoding="utf-8"?>
<formControlPr xmlns="http://schemas.microsoft.com/office/spreadsheetml/2009/9/main" objectType="CheckBox" fmlaLink="$C$122" lockText="1"/>
</file>

<file path=xl/ctrlProps/ctrlProp34.xml><?xml version="1.0" encoding="utf-8"?>
<formControlPr xmlns="http://schemas.microsoft.com/office/spreadsheetml/2009/9/main" objectType="CheckBox" fmlaLink="$B$45" lockText="1"/>
</file>

<file path=xl/ctrlProps/ctrlProp340.xml><?xml version="1.0" encoding="utf-8"?>
<formControlPr xmlns="http://schemas.microsoft.com/office/spreadsheetml/2009/9/main" objectType="CheckBox" fmlaLink="$C$126" lockText="1"/>
</file>

<file path=xl/ctrlProps/ctrlProp341.xml><?xml version="1.0" encoding="utf-8"?>
<formControlPr xmlns="http://schemas.microsoft.com/office/spreadsheetml/2009/9/main" objectType="CheckBox" fmlaLink="$C$8" lockText="1"/>
</file>

<file path=xl/ctrlProps/ctrlProp342.xml><?xml version="1.0" encoding="utf-8"?>
<formControlPr xmlns="http://schemas.microsoft.com/office/spreadsheetml/2009/9/main" objectType="CheckBox" fmlaLink="$C$9" lockText="1"/>
</file>

<file path=xl/ctrlProps/ctrlProp343.xml><?xml version="1.0" encoding="utf-8"?>
<formControlPr xmlns="http://schemas.microsoft.com/office/spreadsheetml/2009/9/main" objectType="CheckBox" fmlaLink="$C$12" lockText="1"/>
</file>

<file path=xl/ctrlProps/ctrlProp344.xml><?xml version="1.0" encoding="utf-8"?>
<formControlPr xmlns="http://schemas.microsoft.com/office/spreadsheetml/2009/9/main" objectType="CheckBox" fmlaLink="$C$14" lockText="1"/>
</file>

<file path=xl/ctrlProps/ctrlProp345.xml><?xml version="1.0" encoding="utf-8"?>
<formControlPr xmlns="http://schemas.microsoft.com/office/spreadsheetml/2009/9/main" objectType="CheckBox" fmlaLink="$C$16" lockText="1"/>
</file>

<file path=xl/ctrlProps/ctrlProp346.xml><?xml version="1.0" encoding="utf-8"?>
<formControlPr xmlns="http://schemas.microsoft.com/office/spreadsheetml/2009/9/main" objectType="CheckBox" fmlaLink="$C$17" lockText="1"/>
</file>

<file path=xl/ctrlProps/ctrlProp347.xml><?xml version="1.0" encoding="utf-8"?>
<formControlPr xmlns="http://schemas.microsoft.com/office/spreadsheetml/2009/9/main" objectType="CheckBox" fmlaLink="$C$18" lockText="1"/>
</file>

<file path=xl/ctrlProps/ctrlProp348.xml><?xml version="1.0" encoding="utf-8"?>
<formControlPr xmlns="http://schemas.microsoft.com/office/spreadsheetml/2009/9/main" objectType="CheckBox" fmlaLink="$C$20" lockText="1"/>
</file>

<file path=xl/ctrlProps/ctrlProp349.xml><?xml version="1.0" encoding="utf-8"?>
<formControlPr xmlns="http://schemas.microsoft.com/office/spreadsheetml/2009/9/main" objectType="CheckBox" fmlaLink="$C$21" lockText="1"/>
</file>

<file path=xl/ctrlProps/ctrlProp35.xml><?xml version="1.0" encoding="utf-8"?>
<formControlPr xmlns="http://schemas.microsoft.com/office/spreadsheetml/2009/9/main" objectType="CheckBox" fmlaLink="$B$56" lockText="1"/>
</file>

<file path=xl/ctrlProps/ctrlProp350.xml><?xml version="1.0" encoding="utf-8"?>
<formControlPr xmlns="http://schemas.microsoft.com/office/spreadsheetml/2009/9/main" objectType="CheckBox" fmlaLink="$C$22" lockText="1"/>
</file>

<file path=xl/ctrlProps/ctrlProp351.xml><?xml version="1.0" encoding="utf-8"?>
<formControlPr xmlns="http://schemas.microsoft.com/office/spreadsheetml/2009/9/main" objectType="CheckBox" fmlaLink="$C$23" lockText="1"/>
</file>

<file path=xl/ctrlProps/ctrlProp352.xml><?xml version="1.0" encoding="utf-8"?>
<formControlPr xmlns="http://schemas.microsoft.com/office/spreadsheetml/2009/9/main" objectType="CheckBox" fmlaLink="$C$24" lockText="1"/>
</file>

<file path=xl/ctrlProps/ctrlProp353.xml><?xml version="1.0" encoding="utf-8"?>
<formControlPr xmlns="http://schemas.microsoft.com/office/spreadsheetml/2009/9/main" objectType="CheckBox" fmlaLink="$C$25" lockText="1"/>
</file>

<file path=xl/ctrlProps/ctrlProp354.xml><?xml version="1.0" encoding="utf-8"?>
<formControlPr xmlns="http://schemas.microsoft.com/office/spreadsheetml/2009/9/main" objectType="CheckBox" fmlaLink="$C$27" lockText="1"/>
</file>

<file path=xl/ctrlProps/ctrlProp355.xml><?xml version="1.0" encoding="utf-8"?>
<formControlPr xmlns="http://schemas.microsoft.com/office/spreadsheetml/2009/9/main" objectType="CheckBox" fmlaLink="$C$28" lockText="1"/>
</file>

<file path=xl/ctrlProps/ctrlProp356.xml><?xml version="1.0" encoding="utf-8"?>
<formControlPr xmlns="http://schemas.microsoft.com/office/spreadsheetml/2009/9/main" objectType="CheckBox" fmlaLink="$C$29" lockText="1"/>
</file>

<file path=xl/ctrlProps/ctrlProp357.xml><?xml version="1.0" encoding="utf-8"?>
<formControlPr xmlns="http://schemas.microsoft.com/office/spreadsheetml/2009/9/main" objectType="CheckBox" fmlaLink="$C$30" lockText="1"/>
</file>

<file path=xl/ctrlProps/ctrlProp358.xml><?xml version="1.0" encoding="utf-8"?>
<formControlPr xmlns="http://schemas.microsoft.com/office/spreadsheetml/2009/9/main" objectType="CheckBox" fmlaLink="$C$31" lockText="1"/>
</file>

<file path=xl/ctrlProps/ctrlProp359.xml><?xml version="1.0" encoding="utf-8"?>
<formControlPr xmlns="http://schemas.microsoft.com/office/spreadsheetml/2009/9/main" objectType="CheckBox" fmlaLink="$C$32" lockText="1"/>
</file>

<file path=xl/ctrlProps/ctrlProp36.xml><?xml version="1.0" encoding="utf-8"?>
<formControlPr xmlns="http://schemas.microsoft.com/office/spreadsheetml/2009/9/main" objectType="CheckBox" fmlaLink="$C$56" lockText="1"/>
</file>

<file path=xl/ctrlProps/ctrlProp360.xml><?xml version="1.0" encoding="utf-8"?>
<formControlPr xmlns="http://schemas.microsoft.com/office/spreadsheetml/2009/9/main" objectType="CheckBox" fmlaLink="$C$33" lockText="1"/>
</file>

<file path=xl/ctrlProps/ctrlProp361.xml><?xml version="1.0" encoding="utf-8"?>
<formControlPr xmlns="http://schemas.microsoft.com/office/spreadsheetml/2009/9/main" objectType="CheckBox" fmlaLink="$C$35" lockText="1"/>
</file>

<file path=xl/ctrlProps/ctrlProp362.xml><?xml version="1.0" encoding="utf-8"?>
<formControlPr xmlns="http://schemas.microsoft.com/office/spreadsheetml/2009/9/main" objectType="CheckBox" fmlaLink="$C$36" lockText="1"/>
</file>

<file path=xl/ctrlProps/ctrlProp363.xml><?xml version="1.0" encoding="utf-8"?>
<formControlPr xmlns="http://schemas.microsoft.com/office/spreadsheetml/2009/9/main" objectType="CheckBox" fmlaLink="$C$37" lockText="1"/>
</file>

<file path=xl/ctrlProps/ctrlProp364.xml><?xml version="1.0" encoding="utf-8"?>
<formControlPr xmlns="http://schemas.microsoft.com/office/spreadsheetml/2009/9/main" objectType="CheckBox" fmlaLink="$C$38" lockText="1"/>
</file>

<file path=xl/ctrlProps/ctrlProp365.xml><?xml version="1.0" encoding="utf-8"?>
<formControlPr xmlns="http://schemas.microsoft.com/office/spreadsheetml/2009/9/main" objectType="CheckBox" fmlaLink="$C$39" lockText="1"/>
</file>

<file path=xl/ctrlProps/ctrlProp366.xml><?xml version="1.0" encoding="utf-8"?>
<formControlPr xmlns="http://schemas.microsoft.com/office/spreadsheetml/2009/9/main" objectType="CheckBox" fmlaLink="$C$41" lockText="1"/>
</file>

<file path=xl/ctrlProps/ctrlProp367.xml><?xml version="1.0" encoding="utf-8"?>
<formControlPr xmlns="http://schemas.microsoft.com/office/spreadsheetml/2009/9/main" objectType="CheckBox" fmlaLink="$C$44" lockText="1"/>
</file>

<file path=xl/ctrlProps/ctrlProp368.xml><?xml version="1.0" encoding="utf-8"?>
<formControlPr xmlns="http://schemas.microsoft.com/office/spreadsheetml/2009/9/main" objectType="CheckBox" fmlaLink="$C$45" lockText="1"/>
</file>

<file path=xl/ctrlProps/ctrlProp369.xml><?xml version="1.0" encoding="utf-8"?>
<formControlPr xmlns="http://schemas.microsoft.com/office/spreadsheetml/2009/9/main" objectType="CheckBox" fmlaLink="$C$46" lockText="1"/>
</file>

<file path=xl/ctrlProps/ctrlProp37.xml><?xml version="1.0" encoding="utf-8"?>
<formControlPr xmlns="http://schemas.microsoft.com/office/spreadsheetml/2009/9/main" objectType="CheckBox" fmlaLink="$C$57" lockText="1"/>
</file>

<file path=xl/ctrlProps/ctrlProp370.xml><?xml version="1.0" encoding="utf-8"?>
<formControlPr xmlns="http://schemas.microsoft.com/office/spreadsheetml/2009/9/main" objectType="CheckBox" fmlaLink="$C$47" lockText="1"/>
</file>

<file path=xl/ctrlProps/ctrlProp371.xml><?xml version="1.0" encoding="utf-8"?>
<formControlPr xmlns="http://schemas.microsoft.com/office/spreadsheetml/2009/9/main" objectType="CheckBox" fmlaLink="$C$49" lockText="1"/>
</file>

<file path=xl/ctrlProps/ctrlProp372.xml><?xml version="1.0" encoding="utf-8"?>
<formControlPr xmlns="http://schemas.microsoft.com/office/spreadsheetml/2009/9/main" objectType="CheckBox" fmlaLink="$C$50" lockText="1"/>
</file>

<file path=xl/ctrlProps/ctrlProp373.xml><?xml version="1.0" encoding="utf-8"?>
<formControlPr xmlns="http://schemas.microsoft.com/office/spreadsheetml/2009/9/main" objectType="CheckBox" fmlaLink="$C$51" lockText="1"/>
</file>

<file path=xl/ctrlProps/ctrlProp374.xml><?xml version="1.0" encoding="utf-8"?>
<formControlPr xmlns="http://schemas.microsoft.com/office/spreadsheetml/2009/9/main" objectType="CheckBox" fmlaLink="$C$52" lockText="1"/>
</file>

<file path=xl/ctrlProps/ctrlProp375.xml><?xml version="1.0" encoding="utf-8"?>
<formControlPr xmlns="http://schemas.microsoft.com/office/spreadsheetml/2009/9/main" objectType="CheckBox" fmlaLink="$C$53" lockText="1"/>
</file>

<file path=xl/ctrlProps/ctrlProp376.xml><?xml version="1.0" encoding="utf-8"?>
<formControlPr xmlns="http://schemas.microsoft.com/office/spreadsheetml/2009/9/main" objectType="CheckBox" fmlaLink="$C$54" lockText="1"/>
</file>

<file path=xl/ctrlProps/ctrlProp377.xml><?xml version="1.0" encoding="utf-8"?>
<formControlPr xmlns="http://schemas.microsoft.com/office/spreadsheetml/2009/9/main" objectType="CheckBox" fmlaLink="$C$55" lockText="1"/>
</file>

<file path=xl/ctrlProps/ctrlProp378.xml><?xml version="1.0" encoding="utf-8"?>
<formControlPr xmlns="http://schemas.microsoft.com/office/spreadsheetml/2009/9/main" objectType="CheckBox" fmlaLink="$C$57" lockText="1"/>
</file>

<file path=xl/ctrlProps/ctrlProp379.xml><?xml version="1.0" encoding="utf-8"?>
<formControlPr xmlns="http://schemas.microsoft.com/office/spreadsheetml/2009/9/main" objectType="CheckBox" fmlaLink="$C$58" lockText="1"/>
</file>

<file path=xl/ctrlProps/ctrlProp38.xml><?xml version="1.0" encoding="utf-8"?>
<formControlPr xmlns="http://schemas.microsoft.com/office/spreadsheetml/2009/9/main" objectType="CheckBox" fmlaLink="$B$57" lockText="1"/>
</file>

<file path=xl/ctrlProps/ctrlProp380.xml><?xml version="1.0" encoding="utf-8"?>
<formControlPr xmlns="http://schemas.microsoft.com/office/spreadsheetml/2009/9/main" objectType="CheckBox" fmlaLink="$C$59" lockText="1"/>
</file>

<file path=xl/ctrlProps/ctrlProp381.xml><?xml version="1.0" encoding="utf-8"?>
<formControlPr xmlns="http://schemas.microsoft.com/office/spreadsheetml/2009/9/main" objectType="CheckBox" fmlaLink="$C$62" lockText="1"/>
</file>

<file path=xl/ctrlProps/ctrlProp382.xml><?xml version="1.0" encoding="utf-8"?>
<formControlPr xmlns="http://schemas.microsoft.com/office/spreadsheetml/2009/9/main" objectType="CheckBox" fmlaLink="$C$63" lockText="1"/>
</file>

<file path=xl/ctrlProps/ctrlProp383.xml><?xml version="1.0" encoding="utf-8"?>
<formControlPr xmlns="http://schemas.microsoft.com/office/spreadsheetml/2009/9/main" objectType="CheckBox" fmlaLink="$C$64" lockText="1"/>
</file>

<file path=xl/ctrlProps/ctrlProp384.xml><?xml version="1.0" encoding="utf-8"?>
<formControlPr xmlns="http://schemas.microsoft.com/office/spreadsheetml/2009/9/main" objectType="CheckBox" fmlaLink="$C$65" lockText="1"/>
</file>

<file path=xl/ctrlProps/ctrlProp385.xml><?xml version="1.0" encoding="utf-8"?>
<formControlPr xmlns="http://schemas.microsoft.com/office/spreadsheetml/2009/9/main" objectType="CheckBox" fmlaLink="$C$66" lockText="1"/>
</file>

<file path=xl/ctrlProps/ctrlProp386.xml><?xml version="1.0" encoding="utf-8"?>
<formControlPr xmlns="http://schemas.microsoft.com/office/spreadsheetml/2009/9/main" objectType="CheckBox" fmlaLink="$C$67" lockText="1"/>
</file>

<file path=xl/ctrlProps/ctrlProp387.xml><?xml version="1.0" encoding="utf-8"?>
<formControlPr xmlns="http://schemas.microsoft.com/office/spreadsheetml/2009/9/main" objectType="CheckBox" fmlaLink="$C$48" lockText="1"/>
</file>

<file path=xl/ctrlProps/ctrlProp388.xml><?xml version="1.0" encoding="utf-8"?>
<formControlPr xmlns="http://schemas.microsoft.com/office/spreadsheetml/2009/9/main" objectType="CheckBox" fmlaLink="$C$61" lockText="1"/>
</file>

<file path=xl/ctrlProps/ctrlProp389.xml><?xml version="1.0" encoding="utf-8"?>
<formControlPr xmlns="http://schemas.microsoft.com/office/spreadsheetml/2009/9/main" objectType="CheckBox" fmlaLink="$C$10" lockText="1"/>
</file>

<file path=xl/ctrlProps/ctrlProp39.xml><?xml version="1.0" encoding="utf-8"?>
<formControlPr xmlns="http://schemas.microsoft.com/office/spreadsheetml/2009/9/main" objectType="CheckBox" fmlaLink="$B$58" lockText="1"/>
</file>

<file path=xl/ctrlProps/ctrlProp390.xml><?xml version="1.0" encoding="utf-8"?>
<formControlPr xmlns="http://schemas.microsoft.com/office/spreadsheetml/2009/9/main" objectType="CheckBox" fmlaLink="$C$11" lockText="1"/>
</file>

<file path=xl/ctrlProps/ctrlProp391.xml><?xml version="1.0" encoding="utf-8"?>
<formControlPr xmlns="http://schemas.microsoft.com/office/spreadsheetml/2009/9/main" objectType="CheckBox" fmlaLink="$C$6" lockText="1"/>
</file>

<file path=xl/ctrlProps/ctrlProp392.xml><?xml version="1.0" encoding="utf-8"?>
<formControlPr xmlns="http://schemas.microsoft.com/office/spreadsheetml/2009/9/main" objectType="CheckBox" fmlaLink="$C$7" lockText="1"/>
</file>

<file path=xl/ctrlProps/ctrlProp393.xml><?xml version="1.0" encoding="utf-8"?>
<formControlPr xmlns="http://schemas.microsoft.com/office/spreadsheetml/2009/9/main" objectType="CheckBox" fmlaLink="$C$9" lockText="1"/>
</file>

<file path=xl/ctrlProps/ctrlProp394.xml><?xml version="1.0" encoding="utf-8"?>
<formControlPr xmlns="http://schemas.microsoft.com/office/spreadsheetml/2009/9/main" objectType="CheckBox" fmlaLink="$C$10" lockText="1"/>
</file>

<file path=xl/ctrlProps/ctrlProp395.xml><?xml version="1.0" encoding="utf-8"?>
<formControlPr xmlns="http://schemas.microsoft.com/office/spreadsheetml/2009/9/main" objectType="CheckBox" fmlaLink="$C$11" lockText="1"/>
</file>

<file path=xl/ctrlProps/ctrlProp396.xml><?xml version="1.0" encoding="utf-8"?>
<formControlPr xmlns="http://schemas.microsoft.com/office/spreadsheetml/2009/9/main" objectType="CheckBox" fmlaLink="$C$12" lockText="1"/>
</file>

<file path=xl/ctrlProps/ctrlProp397.xml><?xml version="1.0" encoding="utf-8"?>
<formControlPr xmlns="http://schemas.microsoft.com/office/spreadsheetml/2009/9/main" objectType="CheckBox" fmlaLink="$C$13" lockText="1"/>
</file>

<file path=xl/ctrlProps/ctrlProp398.xml><?xml version="1.0" encoding="utf-8"?>
<formControlPr xmlns="http://schemas.microsoft.com/office/spreadsheetml/2009/9/main" objectType="CheckBox" fmlaLink="$C$6" lockText="1"/>
</file>

<file path=xl/ctrlProps/ctrlProp399.xml><?xml version="1.0" encoding="utf-8"?>
<formControlPr xmlns="http://schemas.microsoft.com/office/spreadsheetml/2009/9/main" objectType="CheckBox" fmlaLink="$C$7" lockText="1"/>
</file>

<file path=xl/ctrlProps/ctrlProp4.xml><?xml version="1.0" encoding="utf-8"?>
<formControlPr xmlns="http://schemas.microsoft.com/office/spreadsheetml/2009/9/main" objectType="CheckBox" fmlaLink="$B$11" lockText="1"/>
</file>

<file path=xl/ctrlProps/ctrlProp40.xml><?xml version="1.0" encoding="utf-8"?>
<formControlPr xmlns="http://schemas.microsoft.com/office/spreadsheetml/2009/9/main" objectType="CheckBox" fmlaLink="$B$59" lockText="1"/>
</file>

<file path=xl/ctrlProps/ctrlProp400.xml><?xml version="1.0" encoding="utf-8"?>
<formControlPr xmlns="http://schemas.microsoft.com/office/spreadsheetml/2009/9/main" objectType="CheckBox" fmlaLink="$C$8" lockText="1"/>
</file>

<file path=xl/ctrlProps/ctrlProp401.xml><?xml version="1.0" encoding="utf-8"?>
<formControlPr xmlns="http://schemas.microsoft.com/office/spreadsheetml/2009/9/main" objectType="CheckBox" fmlaLink="$C$9" lockText="1"/>
</file>

<file path=xl/ctrlProps/ctrlProp402.xml><?xml version="1.0" encoding="utf-8"?>
<formControlPr xmlns="http://schemas.microsoft.com/office/spreadsheetml/2009/9/main" objectType="CheckBox" fmlaLink="$C$10" lockText="1"/>
</file>

<file path=xl/ctrlProps/ctrlProp403.xml><?xml version="1.0" encoding="utf-8"?>
<formControlPr xmlns="http://schemas.microsoft.com/office/spreadsheetml/2009/9/main" objectType="CheckBox" fmlaLink="$C$11" lockText="1"/>
</file>

<file path=xl/ctrlProps/ctrlProp404.xml><?xml version="1.0" encoding="utf-8"?>
<formControlPr xmlns="http://schemas.microsoft.com/office/spreadsheetml/2009/9/main" objectType="CheckBox" fmlaLink="$C$12" lockText="1"/>
</file>

<file path=xl/ctrlProps/ctrlProp405.xml><?xml version="1.0" encoding="utf-8"?>
<formControlPr xmlns="http://schemas.microsoft.com/office/spreadsheetml/2009/9/main" objectType="CheckBox" fmlaLink="$C$13" lockText="1"/>
</file>

<file path=xl/ctrlProps/ctrlProp406.xml><?xml version="1.0" encoding="utf-8"?>
<formControlPr xmlns="http://schemas.microsoft.com/office/spreadsheetml/2009/9/main" objectType="CheckBox" fmlaLink="$C$14" lockText="1"/>
</file>

<file path=xl/ctrlProps/ctrlProp407.xml><?xml version="1.0" encoding="utf-8"?>
<formControlPr xmlns="http://schemas.microsoft.com/office/spreadsheetml/2009/9/main" objectType="CheckBox" fmlaLink="$C$17" lockText="1"/>
</file>

<file path=xl/ctrlProps/ctrlProp408.xml><?xml version="1.0" encoding="utf-8"?>
<formControlPr xmlns="http://schemas.microsoft.com/office/spreadsheetml/2009/9/main" objectType="CheckBox" fmlaLink="$C$18" lockText="1"/>
</file>

<file path=xl/ctrlProps/ctrlProp409.xml><?xml version="1.0" encoding="utf-8"?>
<formControlPr xmlns="http://schemas.microsoft.com/office/spreadsheetml/2009/9/main" objectType="CheckBox" fmlaLink="$C$19" lockText="1"/>
</file>

<file path=xl/ctrlProps/ctrlProp41.xml><?xml version="1.0" encoding="utf-8"?>
<formControlPr xmlns="http://schemas.microsoft.com/office/spreadsheetml/2009/9/main" objectType="CheckBox" fmlaLink="$B$60" lockText="1"/>
</file>

<file path=xl/ctrlProps/ctrlProp410.xml><?xml version="1.0" encoding="utf-8"?>
<formControlPr xmlns="http://schemas.microsoft.com/office/spreadsheetml/2009/9/main" objectType="CheckBox" fmlaLink="$C$20" lockText="1"/>
</file>

<file path=xl/ctrlProps/ctrlProp411.xml><?xml version="1.0" encoding="utf-8"?>
<formControlPr xmlns="http://schemas.microsoft.com/office/spreadsheetml/2009/9/main" objectType="CheckBox" fmlaLink="$C$21" lockText="1"/>
</file>

<file path=xl/ctrlProps/ctrlProp412.xml><?xml version="1.0" encoding="utf-8"?>
<formControlPr xmlns="http://schemas.microsoft.com/office/spreadsheetml/2009/9/main" objectType="CheckBox" fmlaLink="$C$22" lockText="1"/>
</file>

<file path=xl/ctrlProps/ctrlProp413.xml><?xml version="1.0" encoding="utf-8"?>
<formControlPr xmlns="http://schemas.microsoft.com/office/spreadsheetml/2009/9/main" objectType="CheckBox" fmlaLink="$C$23" lockText="1"/>
</file>

<file path=xl/ctrlProps/ctrlProp414.xml><?xml version="1.0" encoding="utf-8"?>
<formControlPr xmlns="http://schemas.microsoft.com/office/spreadsheetml/2009/9/main" objectType="CheckBox" fmlaLink="$C$24" lockText="1"/>
</file>

<file path=xl/ctrlProps/ctrlProp415.xml><?xml version="1.0" encoding="utf-8"?>
<formControlPr xmlns="http://schemas.microsoft.com/office/spreadsheetml/2009/9/main" objectType="CheckBox" fmlaLink="$C$25" lockText="1"/>
</file>

<file path=xl/ctrlProps/ctrlProp416.xml><?xml version="1.0" encoding="utf-8"?>
<formControlPr xmlns="http://schemas.microsoft.com/office/spreadsheetml/2009/9/main" objectType="CheckBox" fmlaLink="$C$26" lockText="1"/>
</file>

<file path=xl/ctrlProps/ctrlProp417.xml><?xml version="1.0" encoding="utf-8"?>
<formControlPr xmlns="http://schemas.microsoft.com/office/spreadsheetml/2009/9/main" objectType="CheckBox" fmlaLink="$C$27" lockText="1"/>
</file>

<file path=xl/ctrlProps/ctrlProp418.xml><?xml version="1.0" encoding="utf-8"?>
<formControlPr xmlns="http://schemas.microsoft.com/office/spreadsheetml/2009/9/main" objectType="CheckBox" fmlaLink="$C$28" lockText="1"/>
</file>

<file path=xl/ctrlProps/ctrlProp419.xml><?xml version="1.0" encoding="utf-8"?>
<formControlPr xmlns="http://schemas.microsoft.com/office/spreadsheetml/2009/9/main" objectType="CheckBox" fmlaLink="$C$29" lockText="1"/>
</file>

<file path=xl/ctrlProps/ctrlProp42.xml><?xml version="1.0" encoding="utf-8"?>
<formControlPr xmlns="http://schemas.microsoft.com/office/spreadsheetml/2009/9/main" objectType="CheckBox" fmlaLink="$B$61" lockText="1"/>
</file>

<file path=xl/ctrlProps/ctrlProp420.xml><?xml version="1.0" encoding="utf-8"?>
<formControlPr xmlns="http://schemas.microsoft.com/office/spreadsheetml/2009/9/main" objectType="CheckBox" fmlaLink="$C$30" lockText="1"/>
</file>

<file path=xl/ctrlProps/ctrlProp421.xml><?xml version="1.0" encoding="utf-8"?>
<formControlPr xmlns="http://schemas.microsoft.com/office/spreadsheetml/2009/9/main" objectType="CheckBox" fmlaLink="$C$31" lockText="1"/>
</file>

<file path=xl/ctrlProps/ctrlProp422.xml><?xml version="1.0" encoding="utf-8"?>
<formControlPr xmlns="http://schemas.microsoft.com/office/spreadsheetml/2009/9/main" objectType="CheckBox" fmlaLink="$C$32" lockText="1"/>
</file>

<file path=xl/ctrlProps/ctrlProp423.xml><?xml version="1.0" encoding="utf-8"?>
<formControlPr xmlns="http://schemas.microsoft.com/office/spreadsheetml/2009/9/main" objectType="CheckBox" fmlaLink="$C$33" lockText="1"/>
</file>

<file path=xl/ctrlProps/ctrlProp424.xml><?xml version="1.0" encoding="utf-8"?>
<formControlPr xmlns="http://schemas.microsoft.com/office/spreadsheetml/2009/9/main" objectType="CheckBox" fmlaLink="$C$34" lockText="1"/>
</file>

<file path=xl/ctrlProps/ctrlProp425.xml><?xml version="1.0" encoding="utf-8"?>
<formControlPr xmlns="http://schemas.microsoft.com/office/spreadsheetml/2009/9/main" objectType="CheckBox" fmlaLink="$C$35" lockText="1"/>
</file>

<file path=xl/ctrlProps/ctrlProp426.xml><?xml version="1.0" encoding="utf-8"?>
<formControlPr xmlns="http://schemas.microsoft.com/office/spreadsheetml/2009/9/main" objectType="CheckBox" fmlaLink="$C$36" lockText="1"/>
</file>

<file path=xl/ctrlProps/ctrlProp427.xml><?xml version="1.0" encoding="utf-8"?>
<formControlPr xmlns="http://schemas.microsoft.com/office/spreadsheetml/2009/9/main" objectType="CheckBox" fmlaLink="$C$37" lockText="1"/>
</file>

<file path=xl/ctrlProps/ctrlProp428.xml><?xml version="1.0" encoding="utf-8"?>
<formControlPr xmlns="http://schemas.microsoft.com/office/spreadsheetml/2009/9/main" objectType="CheckBox" fmlaLink="$C$38" lockText="1"/>
</file>

<file path=xl/ctrlProps/ctrlProp429.xml><?xml version="1.0" encoding="utf-8"?>
<formControlPr xmlns="http://schemas.microsoft.com/office/spreadsheetml/2009/9/main" objectType="CheckBox" fmlaLink="$C$40" lockText="1"/>
</file>

<file path=xl/ctrlProps/ctrlProp43.xml><?xml version="1.0" encoding="utf-8"?>
<formControlPr xmlns="http://schemas.microsoft.com/office/spreadsheetml/2009/9/main" objectType="CheckBox" fmlaLink="$B$62" lockText="1"/>
</file>

<file path=xl/ctrlProps/ctrlProp430.xml><?xml version="1.0" encoding="utf-8"?>
<formControlPr xmlns="http://schemas.microsoft.com/office/spreadsheetml/2009/9/main" objectType="CheckBox" fmlaLink="$C$41" lockText="1"/>
</file>

<file path=xl/ctrlProps/ctrlProp431.xml><?xml version="1.0" encoding="utf-8"?>
<formControlPr xmlns="http://schemas.microsoft.com/office/spreadsheetml/2009/9/main" objectType="CheckBox" fmlaLink="$C$42" lockText="1"/>
</file>

<file path=xl/ctrlProps/ctrlProp432.xml><?xml version="1.0" encoding="utf-8"?>
<formControlPr xmlns="http://schemas.microsoft.com/office/spreadsheetml/2009/9/main" objectType="CheckBox" fmlaLink="$C$39" lockText="1"/>
</file>

<file path=xl/ctrlProps/ctrlProp433.xml><?xml version="1.0" encoding="utf-8"?>
<formControlPr xmlns="http://schemas.microsoft.com/office/spreadsheetml/2009/9/main" objectType="CheckBox" fmlaLink="$C$15" lockText="1"/>
</file>

<file path=xl/ctrlProps/ctrlProp434.xml><?xml version="1.0" encoding="utf-8"?>
<formControlPr xmlns="http://schemas.microsoft.com/office/spreadsheetml/2009/9/main" objectType="CheckBox" fmlaLink="$C$16" lockText="1"/>
</file>

<file path=xl/ctrlProps/ctrlProp44.xml><?xml version="1.0" encoding="utf-8"?>
<formControlPr xmlns="http://schemas.microsoft.com/office/spreadsheetml/2009/9/main" objectType="CheckBox" fmlaLink="$B$63" lockText="1"/>
</file>

<file path=xl/ctrlProps/ctrlProp45.xml><?xml version="1.0" encoding="utf-8"?>
<formControlPr xmlns="http://schemas.microsoft.com/office/spreadsheetml/2009/9/main" objectType="CheckBox" fmlaLink="$B$64" lockText="1"/>
</file>

<file path=xl/ctrlProps/ctrlProp46.xml><?xml version="1.0" encoding="utf-8"?>
<formControlPr xmlns="http://schemas.microsoft.com/office/spreadsheetml/2009/9/main" objectType="CheckBox" fmlaLink="$B$75" lockText="1"/>
</file>

<file path=xl/ctrlProps/ctrlProp47.xml><?xml version="1.0" encoding="utf-8"?>
<formControlPr xmlns="http://schemas.microsoft.com/office/spreadsheetml/2009/9/main" objectType="CheckBox" fmlaLink="$C$75" lockText="1"/>
</file>

<file path=xl/ctrlProps/ctrlProp48.xml><?xml version="1.0" encoding="utf-8"?>
<formControlPr xmlns="http://schemas.microsoft.com/office/spreadsheetml/2009/9/main" objectType="CheckBox" fmlaLink="$C$76" lockText="1"/>
</file>

<file path=xl/ctrlProps/ctrlProp49.xml><?xml version="1.0" encoding="utf-8"?>
<formControlPr xmlns="http://schemas.microsoft.com/office/spreadsheetml/2009/9/main" objectType="CheckBox" fmlaLink="$B$76" lockText="1"/>
</file>

<file path=xl/ctrlProps/ctrlProp5.xml><?xml version="1.0" encoding="utf-8"?>
<formControlPr xmlns="http://schemas.microsoft.com/office/spreadsheetml/2009/9/main" objectType="CheckBox" fmlaLink="$B$12" lockText="1"/>
</file>

<file path=xl/ctrlProps/ctrlProp50.xml><?xml version="1.0" encoding="utf-8"?>
<formControlPr xmlns="http://schemas.microsoft.com/office/spreadsheetml/2009/9/main" objectType="CheckBox" fmlaLink="$B$77" lockText="1"/>
</file>

<file path=xl/ctrlProps/ctrlProp51.xml><?xml version="1.0" encoding="utf-8"?>
<formControlPr xmlns="http://schemas.microsoft.com/office/spreadsheetml/2009/9/main" objectType="CheckBox" fmlaLink="$B$78" lockText="1"/>
</file>

<file path=xl/ctrlProps/ctrlProp52.xml><?xml version="1.0" encoding="utf-8"?>
<formControlPr xmlns="http://schemas.microsoft.com/office/spreadsheetml/2009/9/main" objectType="CheckBox" fmlaLink="$B$79" lockText="1"/>
</file>

<file path=xl/ctrlProps/ctrlProp53.xml><?xml version="1.0" encoding="utf-8"?>
<formControlPr xmlns="http://schemas.microsoft.com/office/spreadsheetml/2009/9/main" objectType="CheckBox" fmlaLink="$B$80" lockText="1"/>
</file>

<file path=xl/ctrlProps/ctrlProp54.xml><?xml version="1.0" encoding="utf-8"?>
<formControlPr xmlns="http://schemas.microsoft.com/office/spreadsheetml/2009/9/main" objectType="CheckBox" fmlaLink="$B$81" lockText="1"/>
</file>

<file path=xl/ctrlProps/ctrlProp55.xml><?xml version="1.0" encoding="utf-8"?>
<formControlPr xmlns="http://schemas.microsoft.com/office/spreadsheetml/2009/9/main" objectType="CheckBox" fmlaLink="$B$82" lockText="1"/>
</file>

<file path=xl/ctrlProps/ctrlProp56.xml><?xml version="1.0" encoding="utf-8"?>
<formControlPr xmlns="http://schemas.microsoft.com/office/spreadsheetml/2009/9/main" objectType="CheckBox" fmlaLink="$B$83" lockText="1"/>
</file>

<file path=xl/ctrlProps/ctrlProp57.xml><?xml version="1.0" encoding="utf-8"?>
<formControlPr xmlns="http://schemas.microsoft.com/office/spreadsheetml/2009/9/main" objectType="CheckBox" fmlaLink="$B$94" lockText="1"/>
</file>

<file path=xl/ctrlProps/ctrlProp58.xml><?xml version="1.0" encoding="utf-8"?>
<formControlPr xmlns="http://schemas.microsoft.com/office/spreadsheetml/2009/9/main" objectType="CheckBox" fmlaLink="$C$94" lockText="1"/>
</file>

<file path=xl/ctrlProps/ctrlProp59.xml><?xml version="1.0" encoding="utf-8"?>
<formControlPr xmlns="http://schemas.microsoft.com/office/spreadsheetml/2009/9/main" objectType="CheckBox" fmlaLink="$C$95" lockText="1"/>
</file>

<file path=xl/ctrlProps/ctrlProp6.xml><?xml version="1.0" encoding="utf-8"?>
<formControlPr xmlns="http://schemas.microsoft.com/office/spreadsheetml/2009/9/main" objectType="CheckBox" fmlaLink="$B$13" lockText="1"/>
</file>

<file path=xl/ctrlProps/ctrlProp60.xml><?xml version="1.0" encoding="utf-8"?>
<formControlPr xmlns="http://schemas.microsoft.com/office/spreadsheetml/2009/9/main" objectType="CheckBox" fmlaLink="$B$95" lockText="1"/>
</file>

<file path=xl/ctrlProps/ctrlProp61.xml><?xml version="1.0" encoding="utf-8"?>
<formControlPr xmlns="http://schemas.microsoft.com/office/spreadsheetml/2009/9/main" objectType="CheckBox" fmlaLink="$B$96" lockText="1"/>
</file>

<file path=xl/ctrlProps/ctrlProp62.xml><?xml version="1.0" encoding="utf-8"?>
<formControlPr xmlns="http://schemas.microsoft.com/office/spreadsheetml/2009/9/main" objectType="CheckBox" fmlaLink="$B$97" lockText="1"/>
</file>

<file path=xl/ctrlProps/ctrlProp63.xml><?xml version="1.0" encoding="utf-8"?>
<formControlPr xmlns="http://schemas.microsoft.com/office/spreadsheetml/2009/9/main" objectType="CheckBox" fmlaLink="$B$98" lockText="1"/>
</file>

<file path=xl/ctrlProps/ctrlProp64.xml><?xml version="1.0" encoding="utf-8"?>
<formControlPr xmlns="http://schemas.microsoft.com/office/spreadsheetml/2009/9/main" objectType="CheckBox" fmlaLink="$B$99" lockText="1"/>
</file>

<file path=xl/ctrlProps/ctrlProp65.xml><?xml version="1.0" encoding="utf-8"?>
<formControlPr xmlns="http://schemas.microsoft.com/office/spreadsheetml/2009/9/main" objectType="CheckBox" fmlaLink="$B$100" lockText="1"/>
</file>

<file path=xl/ctrlProps/ctrlProp66.xml><?xml version="1.0" encoding="utf-8"?>
<formControlPr xmlns="http://schemas.microsoft.com/office/spreadsheetml/2009/9/main" objectType="CheckBox" fmlaLink="$B$111" lockText="1"/>
</file>

<file path=xl/ctrlProps/ctrlProp67.xml><?xml version="1.0" encoding="utf-8"?>
<formControlPr xmlns="http://schemas.microsoft.com/office/spreadsheetml/2009/9/main" objectType="CheckBox" fmlaLink="$C$111" lockText="1"/>
</file>

<file path=xl/ctrlProps/ctrlProp68.xml><?xml version="1.0" encoding="utf-8"?>
<formControlPr xmlns="http://schemas.microsoft.com/office/spreadsheetml/2009/9/main" objectType="CheckBox" fmlaLink="$B$112" lockText="1"/>
</file>

<file path=xl/ctrlProps/ctrlProp69.xml><?xml version="1.0" encoding="utf-8"?>
<formControlPr xmlns="http://schemas.microsoft.com/office/spreadsheetml/2009/9/main" objectType="CheckBox" fmlaLink="$B$113" lockText="1"/>
</file>

<file path=xl/ctrlProps/ctrlProp7.xml><?xml version="1.0" encoding="utf-8"?>
<formControlPr xmlns="http://schemas.microsoft.com/office/spreadsheetml/2009/9/main" objectType="CheckBox" fmlaLink="$B$14" lockText="1"/>
</file>

<file path=xl/ctrlProps/ctrlProp70.xml><?xml version="1.0" encoding="utf-8"?>
<formControlPr xmlns="http://schemas.microsoft.com/office/spreadsheetml/2009/9/main" objectType="CheckBox" fmlaLink="$B$114" lockText="1"/>
</file>

<file path=xl/ctrlProps/ctrlProp71.xml><?xml version="1.0" encoding="utf-8"?>
<formControlPr xmlns="http://schemas.microsoft.com/office/spreadsheetml/2009/9/main" objectType="CheckBox" fmlaLink="$B$115" lockText="1"/>
</file>

<file path=xl/ctrlProps/ctrlProp72.xml><?xml version="1.0" encoding="utf-8"?>
<formControlPr xmlns="http://schemas.microsoft.com/office/spreadsheetml/2009/9/main" objectType="CheckBox" fmlaLink="$B$116" lockText="1"/>
</file>

<file path=xl/ctrlProps/ctrlProp73.xml><?xml version="1.0" encoding="utf-8"?>
<formControlPr xmlns="http://schemas.microsoft.com/office/spreadsheetml/2009/9/main" objectType="CheckBox" fmlaLink="$C$6" lockText="1"/>
</file>

<file path=xl/ctrlProps/ctrlProp74.xml><?xml version="1.0" encoding="utf-8"?>
<formControlPr xmlns="http://schemas.microsoft.com/office/spreadsheetml/2009/9/main" objectType="CheckBox" fmlaLink="$C$7" lockText="1"/>
</file>

<file path=xl/ctrlProps/ctrlProp75.xml><?xml version="1.0" encoding="utf-8"?>
<formControlPr xmlns="http://schemas.microsoft.com/office/spreadsheetml/2009/9/main" objectType="CheckBox" fmlaLink="$C$8" lockText="1"/>
</file>

<file path=xl/ctrlProps/ctrlProp76.xml><?xml version="1.0" encoding="utf-8"?>
<formControlPr xmlns="http://schemas.microsoft.com/office/spreadsheetml/2009/9/main" objectType="CheckBox" fmlaLink="$C$9" lockText="1"/>
</file>

<file path=xl/ctrlProps/ctrlProp77.xml><?xml version="1.0" encoding="utf-8"?>
<formControlPr xmlns="http://schemas.microsoft.com/office/spreadsheetml/2009/9/main" objectType="CheckBox" fmlaLink="$C$10" lockText="1"/>
</file>

<file path=xl/ctrlProps/ctrlProp78.xml><?xml version="1.0" encoding="utf-8"?>
<formControlPr xmlns="http://schemas.microsoft.com/office/spreadsheetml/2009/9/main" objectType="CheckBox" fmlaLink="$C$11" lockText="1"/>
</file>

<file path=xl/ctrlProps/ctrlProp79.xml><?xml version="1.0" encoding="utf-8"?>
<formControlPr xmlns="http://schemas.microsoft.com/office/spreadsheetml/2009/9/main" objectType="CheckBox" fmlaLink="$C$12" lockText="1"/>
</file>

<file path=xl/ctrlProps/ctrlProp8.xml><?xml version="1.0" encoding="utf-8"?>
<formControlPr xmlns="http://schemas.microsoft.com/office/spreadsheetml/2009/9/main" objectType="CheckBox" fmlaLink="$B$15" lockText="1"/>
</file>

<file path=xl/ctrlProps/ctrlProp80.xml><?xml version="1.0" encoding="utf-8"?>
<formControlPr xmlns="http://schemas.microsoft.com/office/spreadsheetml/2009/9/main" objectType="CheckBox" fmlaLink="$C$13" lockText="1"/>
</file>

<file path=xl/ctrlProps/ctrlProp81.xml><?xml version="1.0" encoding="utf-8"?>
<formControlPr xmlns="http://schemas.microsoft.com/office/spreadsheetml/2009/9/main" objectType="CheckBox" fmlaLink="$C$14" lockText="1"/>
</file>

<file path=xl/ctrlProps/ctrlProp82.xml><?xml version="1.0" encoding="utf-8"?>
<formControlPr xmlns="http://schemas.microsoft.com/office/spreadsheetml/2009/9/main" objectType="CheckBox" fmlaLink="$C$15" lockText="1"/>
</file>

<file path=xl/ctrlProps/ctrlProp83.xml><?xml version="1.0" encoding="utf-8"?>
<formControlPr xmlns="http://schemas.microsoft.com/office/spreadsheetml/2009/9/main" objectType="CheckBox" fmlaLink="$C$7" lockText="1"/>
</file>

<file path=xl/ctrlProps/ctrlProp84.xml><?xml version="1.0" encoding="utf-8"?>
<formControlPr xmlns="http://schemas.microsoft.com/office/spreadsheetml/2009/9/main" objectType="CheckBox" fmlaLink="$C$8" lockText="1"/>
</file>

<file path=xl/ctrlProps/ctrlProp85.xml><?xml version="1.0" encoding="utf-8"?>
<formControlPr xmlns="http://schemas.microsoft.com/office/spreadsheetml/2009/9/main" objectType="CheckBox" fmlaLink="$C$9" lockText="1"/>
</file>

<file path=xl/ctrlProps/ctrlProp86.xml><?xml version="1.0" encoding="utf-8"?>
<formControlPr xmlns="http://schemas.microsoft.com/office/spreadsheetml/2009/9/main" objectType="CheckBox" fmlaLink="$C$10" lockText="1"/>
</file>

<file path=xl/ctrlProps/ctrlProp87.xml><?xml version="1.0" encoding="utf-8"?>
<formControlPr xmlns="http://schemas.microsoft.com/office/spreadsheetml/2009/9/main" objectType="CheckBox" fmlaLink="$C$11" lockText="1"/>
</file>

<file path=xl/ctrlProps/ctrlProp88.xml><?xml version="1.0" encoding="utf-8"?>
<formControlPr xmlns="http://schemas.microsoft.com/office/spreadsheetml/2009/9/main" objectType="CheckBox" fmlaLink="$C$12" lockText="1"/>
</file>

<file path=xl/ctrlProps/ctrlProp89.xml><?xml version="1.0" encoding="utf-8"?>
<formControlPr xmlns="http://schemas.microsoft.com/office/spreadsheetml/2009/9/main" objectType="CheckBox" fmlaLink="$C$13" lockText="1"/>
</file>

<file path=xl/ctrlProps/ctrlProp9.xml><?xml version="1.0" encoding="utf-8"?>
<formControlPr xmlns="http://schemas.microsoft.com/office/spreadsheetml/2009/9/main" objectType="CheckBox" fmlaLink="$B$16" lockText="1"/>
</file>

<file path=xl/ctrlProps/ctrlProp90.xml><?xml version="1.0" encoding="utf-8"?>
<formControlPr xmlns="http://schemas.microsoft.com/office/spreadsheetml/2009/9/main" objectType="CheckBox" fmlaLink="$C$14" lockText="1"/>
</file>

<file path=xl/ctrlProps/ctrlProp91.xml><?xml version="1.0" encoding="utf-8"?>
<formControlPr xmlns="http://schemas.microsoft.com/office/spreadsheetml/2009/9/main" objectType="CheckBox" fmlaLink="$C$17" lockText="1"/>
</file>

<file path=xl/ctrlProps/ctrlProp92.xml><?xml version="1.0" encoding="utf-8"?>
<formControlPr xmlns="http://schemas.microsoft.com/office/spreadsheetml/2009/9/main" objectType="CheckBox" fmlaLink="$C$18" lockText="1"/>
</file>

<file path=xl/ctrlProps/ctrlProp93.xml><?xml version="1.0" encoding="utf-8"?>
<formControlPr xmlns="http://schemas.microsoft.com/office/spreadsheetml/2009/9/main" objectType="CheckBox" fmlaLink="$C$19" lockText="1"/>
</file>

<file path=xl/ctrlProps/ctrlProp94.xml><?xml version="1.0" encoding="utf-8"?>
<formControlPr xmlns="http://schemas.microsoft.com/office/spreadsheetml/2009/9/main" objectType="CheckBox" fmlaLink="$C$20" lockText="1"/>
</file>

<file path=xl/ctrlProps/ctrlProp95.xml><?xml version="1.0" encoding="utf-8"?>
<formControlPr xmlns="http://schemas.microsoft.com/office/spreadsheetml/2009/9/main" objectType="CheckBox" fmlaLink="$C$21" lockText="1"/>
</file>

<file path=xl/ctrlProps/ctrlProp96.xml><?xml version="1.0" encoding="utf-8"?>
<formControlPr xmlns="http://schemas.microsoft.com/office/spreadsheetml/2009/9/main" objectType="CheckBox" fmlaLink="$C$22" lockText="1"/>
</file>

<file path=xl/ctrlProps/ctrlProp97.xml><?xml version="1.0" encoding="utf-8"?>
<formControlPr xmlns="http://schemas.microsoft.com/office/spreadsheetml/2009/9/main" objectType="CheckBox" fmlaLink="$C$23" lockText="1"/>
</file>

<file path=xl/ctrlProps/ctrlProp98.xml><?xml version="1.0" encoding="utf-8"?>
<formControlPr xmlns="http://schemas.microsoft.com/office/spreadsheetml/2009/9/main" objectType="CheckBox" fmlaLink="$C$27" lockText="1"/>
</file>

<file path=xl/ctrlProps/ctrlProp99.xml><?xml version="1.0" encoding="utf-8"?>
<formControlPr xmlns="http://schemas.microsoft.com/office/spreadsheetml/2009/9/main" objectType="CheckBox" fmlaLink="$C$28"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381000</xdr:colOff>
          <xdr:row>7</xdr:row>
          <xdr:rowOff>19050</xdr:rowOff>
        </xdr:from>
        <xdr:to>
          <xdr:col>1</xdr:col>
          <xdr:colOff>685800</xdr:colOff>
          <xdr:row>7</xdr:row>
          <xdr:rowOff>241300</xdr:rowOff>
        </xdr:to>
        <xdr:sp macro="" textlink="">
          <xdr:nvSpPr>
            <xdr:cNvPr id="34817" name="Check Box 1" hidden="1">
              <a:extLst>
                <a:ext uri="{63B3BB69-23CF-44E3-9099-C40C66FF867C}">
                  <a14:compatExt spid="_x0000_s348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8</xdr:row>
          <xdr:rowOff>19050</xdr:rowOff>
        </xdr:from>
        <xdr:to>
          <xdr:col>1</xdr:col>
          <xdr:colOff>685800</xdr:colOff>
          <xdr:row>8</xdr:row>
          <xdr:rowOff>241300</xdr:rowOff>
        </xdr:to>
        <xdr:sp macro="" textlink="">
          <xdr:nvSpPr>
            <xdr:cNvPr id="34818" name="Check Box 2" hidden="1">
              <a:extLst>
                <a:ext uri="{63B3BB69-23CF-44E3-9099-C40C66FF867C}">
                  <a14:compatExt spid="_x0000_s348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9</xdr:row>
          <xdr:rowOff>19050</xdr:rowOff>
        </xdr:from>
        <xdr:to>
          <xdr:col>1</xdr:col>
          <xdr:colOff>685800</xdr:colOff>
          <xdr:row>9</xdr:row>
          <xdr:rowOff>241300</xdr:rowOff>
        </xdr:to>
        <xdr:sp macro="" textlink="">
          <xdr:nvSpPr>
            <xdr:cNvPr id="34820" name="Check Box 4" hidden="1">
              <a:extLst>
                <a:ext uri="{63B3BB69-23CF-44E3-9099-C40C66FF867C}">
                  <a14:compatExt spid="_x0000_s348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10</xdr:row>
          <xdr:rowOff>19050</xdr:rowOff>
        </xdr:from>
        <xdr:to>
          <xdr:col>1</xdr:col>
          <xdr:colOff>685800</xdr:colOff>
          <xdr:row>10</xdr:row>
          <xdr:rowOff>241300</xdr:rowOff>
        </xdr:to>
        <xdr:sp macro="" textlink="">
          <xdr:nvSpPr>
            <xdr:cNvPr id="34821" name="Check Box 5" hidden="1">
              <a:extLst>
                <a:ext uri="{63B3BB69-23CF-44E3-9099-C40C66FF867C}">
                  <a14:compatExt spid="_x0000_s348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11</xdr:row>
          <xdr:rowOff>19050</xdr:rowOff>
        </xdr:from>
        <xdr:to>
          <xdr:col>1</xdr:col>
          <xdr:colOff>685800</xdr:colOff>
          <xdr:row>11</xdr:row>
          <xdr:rowOff>241300</xdr:rowOff>
        </xdr:to>
        <xdr:sp macro="" textlink="">
          <xdr:nvSpPr>
            <xdr:cNvPr id="34822" name="Check Box 6" hidden="1">
              <a:extLst>
                <a:ext uri="{63B3BB69-23CF-44E3-9099-C40C66FF867C}">
                  <a14:compatExt spid="_x0000_s348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12</xdr:row>
          <xdr:rowOff>19050</xdr:rowOff>
        </xdr:from>
        <xdr:to>
          <xdr:col>1</xdr:col>
          <xdr:colOff>685800</xdr:colOff>
          <xdr:row>12</xdr:row>
          <xdr:rowOff>241300</xdr:rowOff>
        </xdr:to>
        <xdr:sp macro="" textlink="">
          <xdr:nvSpPr>
            <xdr:cNvPr id="34823" name="Check Box 7" hidden="1">
              <a:extLst>
                <a:ext uri="{63B3BB69-23CF-44E3-9099-C40C66FF867C}">
                  <a14:compatExt spid="_x0000_s348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13</xdr:row>
          <xdr:rowOff>19050</xdr:rowOff>
        </xdr:from>
        <xdr:to>
          <xdr:col>1</xdr:col>
          <xdr:colOff>685800</xdr:colOff>
          <xdr:row>13</xdr:row>
          <xdr:rowOff>241300</xdr:rowOff>
        </xdr:to>
        <xdr:sp macro="" textlink="">
          <xdr:nvSpPr>
            <xdr:cNvPr id="34824" name="Check Box 8" hidden="1">
              <a:extLst>
                <a:ext uri="{63B3BB69-23CF-44E3-9099-C40C66FF867C}">
                  <a14:compatExt spid="_x0000_s348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14</xdr:row>
          <xdr:rowOff>19050</xdr:rowOff>
        </xdr:from>
        <xdr:to>
          <xdr:col>1</xdr:col>
          <xdr:colOff>685800</xdr:colOff>
          <xdr:row>14</xdr:row>
          <xdr:rowOff>241300</xdr:rowOff>
        </xdr:to>
        <xdr:sp macro="" textlink="">
          <xdr:nvSpPr>
            <xdr:cNvPr id="34825" name="Check Box 9" hidden="1">
              <a:extLst>
                <a:ext uri="{63B3BB69-23CF-44E3-9099-C40C66FF867C}">
                  <a14:compatExt spid="_x0000_s348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15</xdr:row>
          <xdr:rowOff>19050</xdr:rowOff>
        </xdr:from>
        <xdr:to>
          <xdr:col>1</xdr:col>
          <xdr:colOff>685800</xdr:colOff>
          <xdr:row>15</xdr:row>
          <xdr:rowOff>241300</xdr:rowOff>
        </xdr:to>
        <xdr:sp macro="" textlink="">
          <xdr:nvSpPr>
            <xdr:cNvPr id="34826" name="Check Box 10" hidden="1">
              <a:extLst>
                <a:ext uri="{63B3BB69-23CF-44E3-9099-C40C66FF867C}">
                  <a14:compatExt spid="_x0000_s348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16</xdr:row>
          <xdr:rowOff>19050</xdr:rowOff>
        </xdr:from>
        <xdr:to>
          <xdr:col>1</xdr:col>
          <xdr:colOff>685800</xdr:colOff>
          <xdr:row>16</xdr:row>
          <xdr:rowOff>241300</xdr:rowOff>
        </xdr:to>
        <xdr:sp macro="" textlink="">
          <xdr:nvSpPr>
            <xdr:cNvPr id="34827" name="Check Box 11" hidden="1">
              <a:extLst>
                <a:ext uri="{63B3BB69-23CF-44E3-9099-C40C66FF867C}">
                  <a14:compatExt spid="_x0000_s348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17</xdr:row>
          <xdr:rowOff>19050</xdr:rowOff>
        </xdr:from>
        <xdr:to>
          <xdr:col>1</xdr:col>
          <xdr:colOff>685800</xdr:colOff>
          <xdr:row>17</xdr:row>
          <xdr:rowOff>241300</xdr:rowOff>
        </xdr:to>
        <xdr:sp macro="" textlink="">
          <xdr:nvSpPr>
            <xdr:cNvPr id="34828" name="Check Box 12" hidden="1">
              <a:extLst>
                <a:ext uri="{63B3BB69-23CF-44E3-9099-C40C66FF867C}">
                  <a14:compatExt spid="_x0000_s348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18</xdr:row>
          <xdr:rowOff>19050</xdr:rowOff>
        </xdr:from>
        <xdr:to>
          <xdr:col>1</xdr:col>
          <xdr:colOff>685800</xdr:colOff>
          <xdr:row>18</xdr:row>
          <xdr:rowOff>241300</xdr:rowOff>
        </xdr:to>
        <xdr:sp macro="" textlink="">
          <xdr:nvSpPr>
            <xdr:cNvPr id="34830" name="Check Box 14" hidden="1">
              <a:extLst>
                <a:ext uri="{63B3BB69-23CF-44E3-9099-C40C66FF867C}">
                  <a14:compatExt spid="_x0000_s348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19</xdr:row>
          <xdr:rowOff>19050</xdr:rowOff>
        </xdr:from>
        <xdr:to>
          <xdr:col>1</xdr:col>
          <xdr:colOff>685800</xdr:colOff>
          <xdr:row>19</xdr:row>
          <xdr:rowOff>241300</xdr:rowOff>
        </xdr:to>
        <xdr:sp macro="" textlink="">
          <xdr:nvSpPr>
            <xdr:cNvPr id="34831" name="Check Box 15" hidden="1">
              <a:extLst>
                <a:ext uri="{63B3BB69-23CF-44E3-9099-C40C66FF867C}">
                  <a14:compatExt spid="_x0000_s348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20</xdr:row>
          <xdr:rowOff>19050</xdr:rowOff>
        </xdr:from>
        <xdr:to>
          <xdr:col>1</xdr:col>
          <xdr:colOff>685800</xdr:colOff>
          <xdr:row>20</xdr:row>
          <xdr:rowOff>241300</xdr:rowOff>
        </xdr:to>
        <xdr:sp macro="" textlink="">
          <xdr:nvSpPr>
            <xdr:cNvPr id="34832" name="Check Box 16" hidden="1">
              <a:extLst>
                <a:ext uri="{63B3BB69-23CF-44E3-9099-C40C66FF867C}">
                  <a14:compatExt spid="_x0000_s348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381000</xdr:colOff>
          <xdr:row>7</xdr:row>
          <xdr:rowOff>19050</xdr:rowOff>
        </xdr:from>
        <xdr:to>
          <xdr:col>2</xdr:col>
          <xdr:colOff>685800</xdr:colOff>
          <xdr:row>7</xdr:row>
          <xdr:rowOff>241300</xdr:rowOff>
        </xdr:to>
        <xdr:sp macro="" textlink="">
          <xdr:nvSpPr>
            <xdr:cNvPr id="34833" name="Check Box 17" hidden="1">
              <a:extLst>
                <a:ext uri="{63B3BB69-23CF-44E3-9099-C40C66FF867C}">
                  <a14:compatExt spid="_x0000_s348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381000</xdr:colOff>
          <xdr:row>8</xdr:row>
          <xdr:rowOff>19050</xdr:rowOff>
        </xdr:from>
        <xdr:to>
          <xdr:col>2</xdr:col>
          <xdr:colOff>685800</xdr:colOff>
          <xdr:row>8</xdr:row>
          <xdr:rowOff>241300</xdr:rowOff>
        </xdr:to>
        <xdr:sp macro="" textlink="">
          <xdr:nvSpPr>
            <xdr:cNvPr id="34835" name="Check Box 19" hidden="1">
              <a:extLst>
                <a:ext uri="{63B3BB69-23CF-44E3-9099-C40C66FF867C}">
                  <a14:compatExt spid="_x0000_s348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381000</xdr:colOff>
          <xdr:row>9</xdr:row>
          <xdr:rowOff>19050</xdr:rowOff>
        </xdr:from>
        <xdr:to>
          <xdr:col>2</xdr:col>
          <xdr:colOff>685800</xdr:colOff>
          <xdr:row>9</xdr:row>
          <xdr:rowOff>241300</xdr:rowOff>
        </xdr:to>
        <xdr:sp macro="" textlink="">
          <xdr:nvSpPr>
            <xdr:cNvPr id="34836" name="Check Box 20" hidden="1">
              <a:extLst>
                <a:ext uri="{63B3BB69-23CF-44E3-9099-C40C66FF867C}">
                  <a14:compatExt spid="_x0000_s348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31</xdr:row>
          <xdr:rowOff>19050</xdr:rowOff>
        </xdr:from>
        <xdr:to>
          <xdr:col>1</xdr:col>
          <xdr:colOff>685800</xdr:colOff>
          <xdr:row>31</xdr:row>
          <xdr:rowOff>241300</xdr:rowOff>
        </xdr:to>
        <xdr:sp macro="" textlink="">
          <xdr:nvSpPr>
            <xdr:cNvPr id="34837" name="Check Box 21" hidden="1">
              <a:extLst>
                <a:ext uri="{63B3BB69-23CF-44E3-9099-C40C66FF867C}">
                  <a14:compatExt spid="_x0000_s348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381000</xdr:colOff>
          <xdr:row>31</xdr:row>
          <xdr:rowOff>19050</xdr:rowOff>
        </xdr:from>
        <xdr:to>
          <xdr:col>2</xdr:col>
          <xdr:colOff>685800</xdr:colOff>
          <xdr:row>31</xdr:row>
          <xdr:rowOff>241300</xdr:rowOff>
        </xdr:to>
        <xdr:sp macro="" textlink="">
          <xdr:nvSpPr>
            <xdr:cNvPr id="34838" name="Check Box 22" hidden="1">
              <a:extLst>
                <a:ext uri="{63B3BB69-23CF-44E3-9099-C40C66FF867C}">
                  <a14:compatExt spid="_x0000_s348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381000</xdr:colOff>
          <xdr:row>32</xdr:row>
          <xdr:rowOff>19050</xdr:rowOff>
        </xdr:from>
        <xdr:to>
          <xdr:col>2</xdr:col>
          <xdr:colOff>685800</xdr:colOff>
          <xdr:row>32</xdr:row>
          <xdr:rowOff>241300</xdr:rowOff>
        </xdr:to>
        <xdr:sp macro="" textlink="">
          <xdr:nvSpPr>
            <xdr:cNvPr id="34839" name="Check Box 23" hidden="1">
              <a:extLst>
                <a:ext uri="{63B3BB69-23CF-44E3-9099-C40C66FF867C}">
                  <a14:compatExt spid="_x0000_s348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381000</xdr:colOff>
          <xdr:row>33</xdr:row>
          <xdr:rowOff>19050</xdr:rowOff>
        </xdr:from>
        <xdr:to>
          <xdr:col>2</xdr:col>
          <xdr:colOff>685800</xdr:colOff>
          <xdr:row>33</xdr:row>
          <xdr:rowOff>241300</xdr:rowOff>
        </xdr:to>
        <xdr:sp macro="" textlink="">
          <xdr:nvSpPr>
            <xdr:cNvPr id="34840" name="Check Box 24" hidden="1">
              <a:extLst>
                <a:ext uri="{63B3BB69-23CF-44E3-9099-C40C66FF867C}">
                  <a14:compatExt spid="_x0000_s348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32</xdr:row>
          <xdr:rowOff>19050</xdr:rowOff>
        </xdr:from>
        <xdr:to>
          <xdr:col>1</xdr:col>
          <xdr:colOff>685800</xdr:colOff>
          <xdr:row>32</xdr:row>
          <xdr:rowOff>241300</xdr:rowOff>
        </xdr:to>
        <xdr:sp macro="" textlink="">
          <xdr:nvSpPr>
            <xdr:cNvPr id="34841" name="Check Box 25" hidden="1">
              <a:extLst>
                <a:ext uri="{63B3BB69-23CF-44E3-9099-C40C66FF867C}">
                  <a14:compatExt spid="_x0000_s348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33</xdr:row>
          <xdr:rowOff>19050</xdr:rowOff>
        </xdr:from>
        <xdr:to>
          <xdr:col>1</xdr:col>
          <xdr:colOff>685800</xdr:colOff>
          <xdr:row>33</xdr:row>
          <xdr:rowOff>241300</xdr:rowOff>
        </xdr:to>
        <xdr:sp macro="" textlink="">
          <xdr:nvSpPr>
            <xdr:cNvPr id="34842" name="Check Box 26" hidden="1">
              <a:extLst>
                <a:ext uri="{63B3BB69-23CF-44E3-9099-C40C66FF867C}">
                  <a14:compatExt spid="_x0000_s348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34</xdr:row>
          <xdr:rowOff>19050</xdr:rowOff>
        </xdr:from>
        <xdr:to>
          <xdr:col>1</xdr:col>
          <xdr:colOff>685800</xdr:colOff>
          <xdr:row>34</xdr:row>
          <xdr:rowOff>241300</xdr:rowOff>
        </xdr:to>
        <xdr:sp macro="" textlink="">
          <xdr:nvSpPr>
            <xdr:cNvPr id="34843" name="Check Box 27" hidden="1">
              <a:extLst>
                <a:ext uri="{63B3BB69-23CF-44E3-9099-C40C66FF867C}">
                  <a14:compatExt spid="_x0000_s348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35</xdr:row>
          <xdr:rowOff>19050</xdr:rowOff>
        </xdr:from>
        <xdr:to>
          <xdr:col>1</xdr:col>
          <xdr:colOff>685800</xdr:colOff>
          <xdr:row>35</xdr:row>
          <xdr:rowOff>241300</xdr:rowOff>
        </xdr:to>
        <xdr:sp macro="" textlink="">
          <xdr:nvSpPr>
            <xdr:cNvPr id="34844" name="Check Box 28" hidden="1">
              <a:extLst>
                <a:ext uri="{63B3BB69-23CF-44E3-9099-C40C66FF867C}">
                  <a14:compatExt spid="_x0000_s348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36</xdr:row>
          <xdr:rowOff>19050</xdr:rowOff>
        </xdr:from>
        <xdr:to>
          <xdr:col>1</xdr:col>
          <xdr:colOff>685800</xdr:colOff>
          <xdr:row>36</xdr:row>
          <xdr:rowOff>241300</xdr:rowOff>
        </xdr:to>
        <xdr:sp macro="" textlink="">
          <xdr:nvSpPr>
            <xdr:cNvPr id="34845" name="Check Box 29" hidden="1">
              <a:extLst>
                <a:ext uri="{63B3BB69-23CF-44E3-9099-C40C66FF867C}">
                  <a14:compatExt spid="_x0000_s348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37</xdr:row>
          <xdr:rowOff>19050</xdr:rowOff>
        </xdr:from>
        <xdr:to>
          <xdr:col>1</xdr:col>
          <xdr:colOff>685800</xdr:colOff>
          <xdr:row>37</xdr:row>
          <xdr:rowOff>241300</xdr:rowOff>
        </xdr:to>
        <xdr:sp macro="" textlink="">
          <xdr:nvSpPr>
            <xdr:cNvPr id="34846" name="Check Box 30" hidden="1">
              <a:extLst>
                <a:ext uri="{63B3BB69-23CF-44E3-9099-C40C66FF867C}">
                  <a14:compatExt spid="_x0000_s348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38</xdr:row>
          <xdr:rowOff>19050</xdr:rowOff>
        </xdr:from>
        <xdr:to>
          <xdr:col>1</xdr:col>
          <xdr:colOff>685800</xdr:colOff>
          <xdr:row>38</xdr:row>
          <xdr:rowOff>241300</xdr:rowOff>
        </xdr:to>
        <xdr:sp macro="" textlink="">
          <xdr:nvSpPr>
            <xdr:cNvPr id="34847" name="Check Box 31" hidden="1">
              <a:extLst>
                <a:ext uri="{63B3BB69-23CF-44E3-9099-C40C66FF867C}">
                  <a14:compatExt spid="_x0000_s348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39</xdr:row>
          <xdr:rowOff>19050</xdr:rowOff>
        </xdr:from>
        <xdr:to>
          <xdr:col>1</xdr:col>
          <xdr:colOff>685800</xdr:colOff>
          <xdr:row>39</xdr:row>
          <xdr:rowOff>241300</xdr:rowOff>
        </xdr:to>
        <xdr:sp macro="" textlink="">
          <xdr:nvSpPr>
            <xdr:cNvPr id="34848" name="Check Box 32" hidden="1">
              <a:extLst>
                <a:ext uri="{63B3BB69-23CF-44E3-9099-C40C66FF867C}">
                  <a14:compatExt spid="_x0000_s348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40</xdr:row>
          <xdr:rowOff>19050</xdr:rowOff>
        </xdr:from>
        <xdr:to>
          <xdr:col>1</xdr:col>
          <xdr:colOff>685800</xdr:colOff>
          <xdr:row>40</xdr:row>
          <xdr:rowOff>241300</xdr:rowOff>
        </xdr:to>
        <xdr:sp macro="" textlink="">
          <xdr:nvSpPr>
            <xdr:cNvPr id="34849" name="Check Box 33" hidden="1">
              <a:extLst>
                <a:ext uri="{63B3BB69-23CF-44E3-9099-C40C66FF867C}">
                  <a14:compatExt spid="_x0000_s348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41</xdr:row>
          <xdr:rowOff>19050</xdr:rowOff>
        </xdr:from>
        <xdr:to>
          <xdr:col>1</xdr:col>
          <xdr:colOff>685800</xdr:colOff>
          <xdr:row>42</xdr:row>
          <xdr:rowOff>0</xdr:rowOff>
        </xdr:to>
        <xdr:sp macro="" textlink="">
          <xdr:nvSpPr>
            <xdr:cNvPr id="34850" name="Check Box 34" hidden="1">
              <a:extLst>
                <a:ext uri="{63B3BB69-23CF-44E3-9099-C40C66FF867C}">
                  <a14:compatExt spid="_x0000_s348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42</xdr:row>
          <xdr:rowOff>19050</xdr:rowOff>
        </xdr:from>
        <xdr:to>
          <xdr:col>1</xdr:col>
          <xdr:colOff>685800</xdr:colOff>
          <xdr:row>42</xdr:row>
          <xdr:rowOff>241300</xdr:rowOff>
        </xdr:to>
        <xdr:sp macro="" textlink="">
          <xdr:nvSpPr>
            <xdr:cNvPr id="34851" name="Check Box 35" hidden="1">
              <a:extLst>
                <a:ext uri="{63B3BB69-23CF-44E3-9099-C40C66FF867C}">
                  <a14:compatExt spid="_x0000_s348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43</xdr:row>
          <xdr:rowOff>19050</xdr:rowOff>
        </xdr:from>
        <xdr:to>
          <xdr:col>1</xdr:col>
          <xdr:colOff>685800</xdr:colOff>
          <xdr:row>43</xdr:row>
          <xdr:rowOff>241300</xdr:rowOff>
        </xdr:to>
        <xdr:sp macro="" textlink="">
          <xdr:nvSpPr>
            <xdr:cNvPr id="34852" name="Check Box 36" hidden="1">
              <a:extLst>
                <a:ext uri="{63B3BB69-23CF-44E3-9099-C40C66FF867C}">
                  <a14:compatExt spid="_x0000_s348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44</xdr:row>
          <xdr:rowOff>19050</xdr:rowOff>
        </xdr:from>
        <xdr:to>
          <xdr:col>1</xdr:col>
          <xdr:colOff>685800</xdr:colOff>
          <xdr:row>44</xdr:row>
          <xdr:rowOff>241300</xdr:rowOff>
        </xdr:to>
        <xdr:sp macro="" textlink="">
          <xdr:nvSpPr>
            <xdr:cNvPr id="34853" name="Check Box 37" hidden="1">
              <a:extLst>
                <a:ext uri="{63B3BB69-23CF-44E3-9099-C40C66FF867C}">
                  <a14:compatExt spid="_x0000_s348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55</xdr:row>
          <xdr:rowOff>19050</xdr:rowOff>
        </xdr:from>
        <xdr:to>
          <xdr:col>1</xdr:col>
          <xdr:colOff>685800</xdr:colOff>
          <xdr:row>55</xdr:row>
          <xdr:rowOff>241300</xdr:rowOff>
        </xdr:to>
        <xdr:sp macro="" textlink="">
          <xdr:nvSpPr>
            <xdr:cNvPr id="34854" name="Check Box 38" hidden="1">
              <a:extLst>
                <a:ext uri="{63B3BB69-23CF-44E3-9099-C40C66FF867C}">
                  <a14:compatExt spid="_x0000_s348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381000</xdr:colOff>
          <xdr:row>55</xdr:row>
          <xdr:rowOff>19050</xdr:rowOff>
        </xdr:from>
        <xdr:to>
          <xdr:col>2</xdr:col>
          <xdr:colOff>685800</xdr:colOff>
          <xdr:row>55</xdr:row>
          <xdr:rowOff>241300</xdr:rowOff>
        </xdr:to>
        <xdr:sp macro="" textlink="">
          <xdr:nvSpPr>
            <xdr:cNvPr id="34855" name="Check Box 39" hidden="1">
              <a:extLst>
                <a:ext uri="{63B3BB69-23CF-44E3-9099-C40C66FF867C}">
                  <a14:compatExt spid="_x0000_s348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381000</xdr:colOff>
          <xdr:row>56</xdr:row>
          <xdr:rowOff>19050</xdr:rowOff>
        </xdr:from>
        <xdr:to>
          <xdr:col>2</xdr:col>
          <xdr:colOff>685800</xdr:colOff>
          <xdr:row>56</xdr:row>
          <xdr:rowOff>241300</xdr:rowOff>
        </xdr:to>
        <xdr:sp macro="" textlink="">
          <xdr:nvSpPr>
            <xdr:cNvPr id="34856" name="Check Box 40" hidden="1">
              <a:extLst>
                <a:ext uri="{63B3BB69-23CF-44E3-9099-C40C66FF867C}">
                  <a14:compatExt spid="_x0000_s348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56</xdr:row>
          <xdr:rowOff>19050</xdr:rowOff>
        </xdr:from>
        <xdr:to>
          <xdr:col>1</xdr:col>
          <xdr:colOff>685800</xdr:colOff>
          <xdr:row>56</xdr:row>
          <xdr:rowOff>241300</xdr:rowOff>
        </xdr:to>
        <xdr:sp macro="" textlink="">
          <xdr:nvSpPr>
            <xdr:cNvPr id="34857" name="Check Box 41" hidden="1">
              <a:extLst>
                <a:ext uri="{63B3BB69-23CF-44E3-9099-C40C66FF867C}">
                  <a14:compatExt spid="_x0000_s348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57</xdr:row>
          <xdr:rowOff>19050</xdr:rowOff>
        </xdr:from>
        <xdr:to>
          <xdr:col>1</xdr:col>
          <xdr:colOff>685800</xdr:colOff>
          <xdr:row>57</xdr:row>
          <xdr:rowOff>241300</xdr:rowOff>
        </xdr:to>
        <xdr:sp macro="" textlink="">
          <xdr:nvSpPr>
            <xdr:cNvPr id="34858" name="Check Box 42" hidden="1">
              <a:extLst>
                <a:ext uri="{63B3BB69-23CF-44E3-9099-C40C66FF867C}">
                  <a14:compatExt spid="_x0000_s348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58</xdr:row>
          <xdr:rowOff>19050</xdr:rowOff>
        </xdr:from>
        <xdr:to>
          <xdr:col>1</xdr:col>
          <xdr:colOff>685800</xdr:colOff>
          <xdr:row>58</xdr:row>
          <xdr:rowOff>241300</xdr:rowOff>
        </xdr:to>
        <xdr:sp macro="" textlink="">
          <xdr:nvSpPr>
            <xdr:cNvPr id="34860" name="Check Box 44" hidden="1">
              <a:extLst>
                <a:ext uri="{63B3BB69-23CF-44E3-9099-C40C66FF867C}">
                  <a14:compatExt spid="_x0000_s348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59</xdr:row>
          <xdr:rowOff>19050</xdr:rowOff>
        </xdr:from>
        <xdr:to>
          <xdr:col>1</xdr:col>
          <xdr:colOff>685800</xdr:colOff>
          <xdr:row>59</xdr:row>
          <xdr:rowOff>241300</xdr:rowOff>
        </xdr:to>
        <xdr:sp macro="" textlink="">
          <xdr:nvSpPr>
            <xdr:cNvPr id="34861" name="Check Box 45" hidden="1">
              <a:extLst>
                <a:ext uri="{63B3BB69-23CF-44E3-9099-C40C66FF867C}">
                  <a14:compatExt spid="_x0000_s348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60</xdr:row>
          <xdr:rowOff>19050</xdr:rowOff>
        </xdr:from>
        <xdr:to>
          <xdr:col>1</xdr:col>
          <xdr:colOff>685800</xdr:colOff>
          <xdr:row>60</xdr:row>
          <xdr:rowOff>241300</xdr:rowOff>
        </xdr:to>
        <xdr:sp macro="" textlink="">
          <xdr:nvSpPr>
            <xdr:cNvPr id="34863" name="Check Box 47" hidden="1">
              <a:extLst>
                <a:ext uri="{63B3BB69-23CF-44E3-9099-C40C66FF867C}">
                  <a14:compatExt spid="_x0000_s348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61</xdr:row>
          <xdr:rowOff>19050</xdr:rowOff>
        </xdr:from>
        <xdr:to>
          <xdr:col>1</xdr:col>
          <xdr:colOff>685800</xdr:colOff>
          <xdr:row>61</xdr:row>
          <xdr:rowOff>241300</xdr:rowOff>
        </xdr:to>
        <xdr:sp macro="" textlink="">
          <xdr:nvSpPr>
            <xdr:cNvPr id="34864" name="Check Box 48" hidden="1">
              <a:extLst>
                <a:ext uri="{63B3BB69-23CF-44E3-9099-C40C66FF867C}">
                  <a14:compatExt spid="_x0000_s348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62</xdr:row>
          <xdr:rowOff>19050</xdr:rowOff>
        </xdr:from>
        <xdr:to>
          <xdr:col>1</xdr:col>
          <xdr:colOff>685800</xdr:colOff>
          <xdr:row>62</xdr:row>
          <xdr:rowOff>241300</xdr:rowOff>
        </xdr:to>
        <xdr:sp macro="" textlink="">
          <xdr:nvSpPr>
            <xdr:cNvPr id="34865" name="Check Box 49" hidden="1">
              <a:extLst>
                <a:ext uri="{63B3BB69-23CF-44E3-9099-C40C66FF867C}">
                  <a14:compatExt spid="_x0000_s348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63</xdr:row>
          <xdr:rowOff>19050</xdr:rowOff>
        </xdr:from>
        <xdr:to>
          <xdr:col>1</xdr:col>
          <xdr:colOff>685800</xdr:colOff>
          <xdr:row>63</xdr:row>
          <xdr:rowOff>241300</xdr:rowOff>
        </xdr:to>
        <xdr:sp macro="" textlink="">
          <xdr:nvSpPr>
            <xdr:cNvPr id="34866" name="Check Box 50" hidden="1">
              <a:extLst>
                <a:ext uri="{63B3BB69-23CF-44E3-9099-C40C66FF867C}">
                  <a14:compatExt spid="_x0000_s348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74</xdr:row>
          <xdr:rowOff>19050</xdr:rowOff>
        </xdr:from>
        <xdr:to>
          <xdr:col>1</xdr:col>
          <xdr:colOff>685800</xdr:colOff>
          <xdr:row>74</xdr:row>
          <xdr:rowOff>241300</xdr:rowOff>
        </xdr:to>
        <xdr:sp macro="" textlink="">
          <xdr:nvSpPr>
            <xdr:cNvPr id="34867" name="Check Box 51" hidden="1">
              <a:extLst>
                <a:ext uri="{63B3BB69-23CF-44E3-9099-C40C66FF867C}">
                  <a14:compatExt spid="_x0000_s348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381000</xdr:colOff>
          <xdr:row>74</xdr:row>
          <xdr:rowOff>19050</xdr:rowOff>
        </xdr:from>
        <xdr:to>
          <xdr:col>2</xdr:col>
          <xdr:colOff>685800</xdr:colOff>
          <xdr:row>74</xdr:row>
          <xdr:rowOff>241300</xdr:rowOff>
        </xdr:to>
        <xdr:sp macro="" textlink="">
          <xdr:nvSpPr>
            <xdr:cNvPr id="34868" name="Check Box 52" hidden="1">
              <a:extLst>
                <a:ext uri="{63B3BB69-23CF-44E3-9099-C40C66FF867C}">
                  <a14:compatExt spid="_x0000_s348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381000</xdr:colOff>
          <xdr:row>75</xdr:row>
          <xdr:rowOff>19050</xdr:rowOff>
        </xdr:from>
        <xdr:to>
          <xdr:col>2</xdr:col>
          <xdr:colOff>685800</xdr:colOff>
          <xdr:row>75</xdr:row>
          <xdr:rowOff>241300</xdr:rowOff>
        </xdr:to>
        <xdr:sp macro="" textlink="">
          <xdr:nvSpPr>
            <xdr:cNvPr id="34869" name="Check Box 53" hidden="1">
              <a:extLst>
                <a:ext uri="{63B3BB69-23CF-44E3-9099-C40C66FF867C}">
                  <a14:compatExt spid="_x0000_s348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75</xdr:row>
          <xdr:rowOff>19050</xdr:rowOff>
        </xdr:from>
        <xdr:to>
          <xdr:col>1</xdr:col>
          <xdr:colOff>685800</xdr:colOff>
          <xdr:row>75</xdr:row>
          <xdr:rowOff>241300</xdr:rowOff>
        </xdr:to>
        <xdr:sp macro="" textlink="">
          <xdr:nvSpPr>
            <xdr:cNvPr id="34870" name="Check Box 54" hidden="1">
              <a:extLst>
                <a:ext uri="{63B3BB69-23CF-44E3-9099-C40C66FF867C}">
                  <a14:compatExt spid="_x0000_s348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76</xdr:row>
          <xdr:rowOff>19050</xdr:rowOff>
        </xdr:from>
        <xdr:to>
          <xdr:col>1</xdr:col>
          <xdr:colOff>685800</xdr:colOff>
          <xdr:row>76</xdr:row>
          <xdr:rowOff>241300</xdr:rowOff>
        </xdr:to>
        <xdr:sp macro="" textlink="">
          <xdr:nvSpPr>
            <xdr:cNvPr id="34871" name="Check Box 55" hidden="1">
              <a:extLst>
                <a:ext uri="{63B3BB69-23CF-44E3-9099-C40C66FF867C}">
                  <a14:compatExt spid="_x0000_s348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77</xdr:row>
          <xdr:rowOff>19050</xdr:rowOff>
        </xdr:from>
        <xdr:to>
          <xdr:col>1</xdr:col>
          <xdr:colOff>685800</xdr:colOff>
          <xdr:row>77</xdr:row>
          <xdr:rowOff>241300</xdr:rowOff>
        </xdr:to>
        <xdr:sp macro="" textlink="">
          <xdr:nvSpPr>
            <xdr:cNvPr id="34872" name="Check Box 56" hidden="1">
              <a:extLst>
                <a:ext uri="{63B3BB69-23CF-44E3-9099-C40C66FF867C}">
                  <a14:compatExt spid="_x0000_s348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78</xdr:row>
          <xdr:rowOff>19050</xdr:rowOff>
        </xdr:from>
        <xdr:to>
          <xdr:col>1</xdr:col>
          <xdr:colOff>685800</xdr:colOff>
          <xdr:row>78</xdr:row>
          <xdr:rowOff>241300</xdr:rowOff>
        </xdr:to>
        <xdr:sp macro="" textlink="">
          <xdr:nvSpPr>
            <xdr:cNvPr id="34873" name="Check Box 57" hidden="1">
              <a:extLst>
                <a:ext uri="{63B3BB69-23CF-44E3-9099-C40C66FF867C}">
                  <a14:compatExt spid="_x0000_s348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79</xdr:row>
          <xdr:rowOff>19050</xdr:rowOff>
        </xdr:from>
        <xdr:to>
          <xdr:col>1</xdr:col>
          <xdr:colOff>685800</xdr:colOff>
          <xdr:row>79</xdr:row>
          <xdr:rowOff>241300</xdr:rowOff>
        </xdr:to>
        <xdr:sp macro="" textlink="">
          <xdr:nvSpPr>
            <xdr:cNvPr id="34875" name="Check Box 59" hidden="1">
              <a:extLst>
                <a:ext uri="{63B3BB69-23CF-44E3-9099-C40C66FF867C}">
                  <a14:compatExt spid="_x0000_s348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80</xdr:row>
          <xdr:rowOff>19050</xdr:rowOff>
        </xdr:from>
        <xdr:to>
          <xdr:col>1</xdr:col>
          <xdr:colOff>685800</xdr:colOff>
          <xdr:row>80</xdr:row>
          <xdr:rowOff>241300</xdr:rowOff>
        </xdr:to>
        <xdr:sp macro="" textlink="">
          <xdr:nvSpPr>
            <xdr:cNvPr id="34876" name="Check Box 60" hidden="1">
              <a:extLst>
                <a:ext uri="{63B3BB69-23CF-44E3-9099-C40C66FF867C}">
                  <a14:compatExt spid="_x0000_s348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81</xdr:row>
          <xdr:rowOff>19050</xdr:rowOff>
        </xdr:from>
        <xdr:to>
          <xdr:col>1</xdr:col>
          <xdr:colOff>685800</xdr:colOff>
          <xdr:row>81</xdr:row>
          <xdr:rowOff>241300</xdr:rowOff>
        </xdr:to>
        <xdr:sp macro="" textlink="">
          <xdr:nvSpPr>
            <xdr:cNvPr id="34877" name="Check Box 61" hidden="1">
              <a:extLst>
                <a:ext uri="{63B3BB69-23CF-44E3-9099-C40C66FF867C}">
                  <a14:compatExt spid="_x0000_s348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82</xdr:row>
          <xdr:rowOff>19050</xdr:rowOff>
        </xdr:from>
        <xdr:to>
          <xdr:col>1</xdr:col>
          <xdr:colOff>685800</xdr:colOff>
          <xdr:row>82</xdr:row>
          <xdr:rowOff>241300</xdr:rowOff>
        </xdr:to>
        <xdr:sp macro="" textlink="">
          <xdr:nvSpPr>
            <xdr:cNvPr id="34878" name="Check Box 62" hidden="1">
              <a:extLst>
                <a:ext uri="{63B3BB69-23CF-44E3-9099-C40C66FF867C}">
                  <a14:compatExt spid="_x0000_s348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93</xdr:row>
          <xdr:rowOff>19050</xdr:rowOff>
        </xdr:from>
        <xdr:to>
          <xdr:col>1</xdr:col>
          <xdr:colOff>685800</xdr:colOff>
          <xdr:row>93</xdr:row>
          <xdr:rowOff>241300</xdr:rowOff>
        </xdr:to>
        <xdr:sp macro="" textlink="">
          <xdr:nvSpPr>
            <xdr:cNvPr id="34879" name="Check Box 63" hidden="1">
              <a:extLst>
                <a:ext uri="{63B3BB69-23CF-44E3-9099-C40C66FF867C}">
                  <a14:compatExt spid="_x0000_s348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381000</xdr:colOff>
          <xdr:row>93</xdr:row>
          <xdr:rowOff>19050</xdr:rowOff>
        </xdr:from>
        <xdr:to>
          <xdr:col>2</xdr:col>
          <xdr:colOff>685800</xdr:colOff>
          <xdr:row>93</xdr:row>
          <xdr:rowOff>241300</xdr:rowOff>
        </xdr:to>
        <xdr:sp macro="" textlink="">
          <xdr:nvSpPr>
            <xdr:cNvPr id="34880" name="Check Box 64" hidden="1">
              <a:extLst>
                <a:ext uri="{63B3BB69-23CF-44E3-9099-C40C66FF867C}">
                  <a14:compatExt spid="_x0000_s348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381000</xdr:colOff>
          <xdr:row>94</xdr:row>
          <xdr:rowOff>19050</xdr:rowOff>
        </xdr:from>
        <xdr:to>
          <xdr:col>2</xdr:col>
          <xdr:colOff>685800</xdr:colOff>
          <xdr:row>94</xdr:row>
          <xdr:rowOff>241300</xdr:rowOff>
        </xdr:to>
        <xdr:sp macro="" textlink="">
          <xdr:nvSpPr>
            <xdr:cNvPr id="34881" name="Check Box 65" hidden="1">
              <a:extLst>
                <a:ext uri="{63B3BB69-23CF-44E3-9099-C40C66FF867C}">
                  <a14:compatExt spid="_x0000_s348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94</xdr:row>
          <xdr:rowOff>19050</xdr:rowOff>
        </xdr:from>
        <xdr:to>
          <xdr:col>1</xdr:col>
          <xdr:colOff>685800</xdr:colOff>
          <xdr:row>94</xdr:row>
          <xdr:rowOff>241300</xdr:rowOff>
        </xdr:to>
        <xdr:sp macro="" textlink="">
          <xdr:nvSpPr>
            <xdr:cNvPr id="34882" name="Check Box 66" hidden="1">
              <a:extLst>
                <a:ext uri="{63B3BB69-23CF-44E3-9099-C40C66FF867C}">
                  <a14:compatExt spid="_x0000_s348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95</xdr:row>
          <xdr:rowOff>19050</xdr:rowOff>
        </xdr:from>
        <xdr:to>
          <xdr:col>1</xdr:col>
          <xdr:colOff>685800</xdr:colOff>
          <xdr:row>95</xdr:row>
          <xdr:rowOff>241300</xdr:rowOff>
        </xdr:to>
        <xdr:sp macro="" textlink="">
          <xdr:nvSpPr>
            <xdr:cNvPr id="34883" name="Check Box 67" hidden="1">
              <a:extLst>
                <a:ext uri="{63B3BB69-23CF-44E3-9099-C40C66FF867C}">
                  <a14:compatExt spid="_x0000_s348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96</xdr:row>
          <xdr:rowOff>19050</xdr:rowOff>
        </xdr:from>
        <xdr:to>
          <xdr:col>1</xdr:col>
          <xdr:colOff>685800</xdr:colOff>
          <xdr:row>96</xdr:row>
          <xdr:rowOff>241300</xdr:rowOff>
        </xdr:to>
        <xdr:sp macro="" textlink="">
          <xdr:nvSpPr>
            <xdr:cNvPr id="34884" name="Check Box 68" hidden="1">
              <a:extLst>
                <a:ext uri="{63B3BB69-23CF-44E3-9099-C40C66FF867C}">
                  <a14:compatExt spid="_x0000_s348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97</xdr:row>
          <xdr:rowOff>19050</xdr:rowOff>
        </xdr:from>
        <xdr:to>
          <xdr:col>1</xdr:col>
          <xdr:colOff>685800</xdr:colOff>
          <xdr:row>97</xdr:row>
          <xdr:rowOff>241300</xdr:rowOff>
        </xdr:to>
        <xdr:sp macro="" textlink="">
          <xdr:nvSpPr>
            <xdr:cNvPr id="34885" name="Check Box 69" hidden="1">
              <a:extLst>
                <a:ext uri="{63B3BB69-23CF-44E3-9099-C40C66FF867C}">
                  <a14:compatExt spid="_x0000_s348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98</xdr:row>
          <xdr:rowOff>19050</xdr:rowOff>
        </xdr:from>
        <xdr:to>
          <xdr:col>1</xdr:col>
          <xdr:colOff>685800</xdr:colOff>
          <xdr:row>98</xdr:row>
          <xdr:rowOff>241300</xdr:rowOff>
        </xdr:to>
        <xdr:sp macro="" textlink="">
          <xdr:nvSpPr>
            <xdr:cNvPr id="34886" name="Check Box 70" hidden="1">
              <a:extLst>
                <a:ext uri="{63B3BB69-23CF-44E3-9099-C40C66FF867C}">
                  <a14:compatExt spid="_x0000_s348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99</xdr:row>
          <xdr:rowOff>19050</xdr:rowOff>
        </xdr:from>
        <xdr:to>
          <xdr:col>1</xdr:col>
          <xdr:colOff>685800</xdr:colOff>
          <xdr:row>99</xdr:row>
          <xdr:rowOff>241300</xdr:rowOff>
        </xdr:to>
        <xdr:sp macro="" textlink="">
          <xdr:nvSpPr>
            <xdr:cNvPr id="34887" name="Check Box 71" hidden="1">
              <a:extLst>
                <a:ext uri="{63B3BB69-23CF-44E3-9099-C40C66FF867C}">
                  <a14:compatExt spid="_x0000_s348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110</xdr:row>
          <xdr:rowOff>19050</xdr:rowOff>
        </xdr:from>
        <xdr:to>
          <xdr:col>1</xdr:col>
          <xdr:colOff>685800</xdr:colOff>
          <xdr:row>110</xdr:row>
          <xdr:rowOff>241300</xdr:rowOff>
        </xdr:to>
        <xdr:sp macro="" textlink="">
          <xdr:nvSpPr>
            <xdr:cNvPr id="34888" name="Check Box 72" hidden="1">
              <a:extLst>
                <a:ext uri="{63B3BB69-23CF-44E3-9099-C40C66FF867C}">
                  <a14:compatExt spid="_x0000_s348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381000</xdr:colOff>
          <xdr:row>110</xdr:row>
          <xdr:rowOff>19050</xdr:rowOff>
        </xdr:from>
        <xdr:to>
          <xdr:col>2</xdr:col>
          <xdr:colOff>685800</xdr:colOff>
          <xdr:row>110</xdr:row>
          <xdr:rowOff>241300</xdr:rowOff>
        </xdr:to>
        <xdr:sp macro="" textlink="">
          <xdr:nvSpPr>
            <xdr:cNvPr id="34889" name="Check Box 73" hidden="1">
              <a:extLst>
                <a:ext uri="{63B3BB69-23CF-44E3-9099-C40C66FF867C}">
                  <a14:compatExt spid="_x0000_s348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111</xdr:row>
          <xdr:rowOff>19050</xdr:rowOff>
        </xdr:from>
        <xdr:to>
          <xdr:col>1</xdr:col>
          <xdr:colOff>685800</xdr:colOff>
          <xdr:row>111</xdr:row>
          <xdr:rowOff>241300</xdr:rowOff>
        </xdr:to>
        <xdr:sp macro="" textlink="">
          <xdr:nvSpPr>
            <xdr:cNvPr id="34895" name="Check Box 79" hidden="1">
              <a:extLst>
                <a:ext uri="{63B3BB69-23CF-44E3-9099-C40C66FF867C}">
                  <a14:compatExt spid="_x0000_s348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112</xdr:row>
          <xdr:rowOff>19050</xdr:rowOff>
        </xdr:from>
        <xdr:to>
          <xdr:col>1</xdr:col>
          <xdr:colOff>685800</xdr:colOff>
          <xdr:row>112</xdr:row>
          <xdr:rowOff>241300</xdr:rowOff>
        </xdr:to>
        <xdr:sp macro="" textlink="">
          <xdr:nvSpPr>
            <xdr:cNvPr id="34896" name="Check Box 80" hidden="1">
              <a:extLst>
                <a:ext uri="{63B3BB69-23CF-44E3-9099-C40C66FF867C}">
                  <a14:compatExt spid="_x0000_s348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113</xdr:row>
          <xdr:rowOff>19050</xdr:rowOff>
        </xdr:from>
        <xdr:to>
          <xdr:col>1</xdr:col>
          <xdr:colOff>685800</xdr:colOff>
          <xdr:row>113</xdr:row>
          <xdr:rowOff>241300</xdr:rowOff>
        </xdr:to>
        <xdr:sp macro="" textlink="">
          <xdr:nvSpPr>
            <xdr:cNvPr id="34897" name="Check Box 81" hidden="1">
              <a:extLst>
                <a:ext uri="{63B3BB69-23CF-44E3-9099-C40C66FF867C}">
                  <a14:compatExt spid="_x0000_s348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114</xdr:row>
          <xdr:rowOff>19050</xdr:rowOff>
        </xdr:from>
        <xdr:to>
          <xdr:col>1</xdr:col>
          <xdr:colOff>685800</xdr:colOff>
          <xdr:row>114</xdr:row>
          <xdr:rowOff>241300</xdr:rowOff>
        </xdr:to>
        <xdr:sp macro="" textlink="">
          <xdr:nvSpPr>
            <xdr:cNvPr id="34898" name="Check Box 82" hidden="1">
              <a:extLst>
                <a:ext uri="{63B3BB69-23CF-44E3-9099-C40C66FF867C}">
                  <a14:compatExt spid="_x0000_s348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115</xdr:row>
          <xdr:rowOff>19050</xdr:rowOff>
        </xdr:from>
        <xdr:to>
          <xdr:col>1</xdr:col>
          <xdr:colOff>685800</xdr:colOff>
          <xdr:row>115</xdr:row>
          <xdr:rowOff>241300</xdr:rowOff>
        </xdr:to>
        <xdr:sp macro="" textlink="">
          <xdr:nvSpPr>
            <xdr:cNvPr id="34899" name="Check Box 83" hidden="1">
              <a:extLst>
                <a:ext uri="{63B3BB69-23CF-44E3-9099-C40C66FF867C}">
                  <a14:compatExt spid="_x0000_s348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266700</xdr:colOff>
          <xdr:row>5</xdr:row>
          <xdr:rowOff>114300</xdr:rowOff>
        </xdr:from>
        <xdr:to>
          <xdr:col>2</xdr:col>
          <xdr:colOff>571500</xdr:colOff>
          <xdr:row>5</xdr:row>
          <xdr:rowOff>336550</xdr:rowOff>
        </xdr:to>
        <xdr:sp macro="" textlink="">
          <xdr:nvSpPr>
            <xdr:cNvPr id="29697" name="Check Box 1" hidden="1">
              <a:extLst>
                <a:ext uri="{63B3BB69-23CF-44E3-9099-C40C66FF867C}">
                  <a14:compatExt spid="_x0000_s296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266700</xdr:colOff>
          <xdr:row>6</xdr:row>
          <xdr:rowOff>50800</xdr:rowOff>
        </xdr:from>
        <xdr:to>
          <xdr:col>2</xdr:col>
          <xdr:colOff>571500</xdr:colOff>
          <xdr:row>6</xdr:row>
          <xdr:rowOff>266700</xdr:rowOff>
        </xdr:to>
        <xdr:sp macro="" textlink="">
          <xdr:nvSpPr>
            <xdr:cNvPr id="29698" name="Check Box 2" hidden="1">
              <a:extLst>
                <a:ext uri="{63B3BB69-23CF-44E3-9099-C40C66FF867C}">
                  <a14:compatExt spid="_x0000_s296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266700</xdr:colOff>
          <xdr:row>7</xdr:row>
          <xdr:rowOff>190500</xdr:rowOff>
        </xdr:from>
        <xdr:to>
          <xdr:col>2</xdr:col>
          <xdr:colOff>571500</xdr:colOff>
          <xdr:row>7</xdr:row>
          <xdr:rowOff>412750</xdr:rowOff>
        </xdr:to>
        <xdr:sp macro="" textlink="">
          <xdr:nvSpPr>
            <xdr:cNvPr id="29699" name="Check Box 3" hidden="1">
              <a:extLst>
                <a:ext uri="{63B3BB69-23CF-44E3-9099-C40C66FF867C}">
                  <a14:compatExt spid="_x0000_s296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266700</xdr:colOff>
          <xdr:row>8</xdr:row>
          <xdr:rowOff>209550</xdr:rowOff>
        </xdr:from>
        <xdr:to>
          <xdr:col>2</xdr:col>
          <xdr:colOff>571500</xdr:colOff>
          <xdr:row>8</xdr:row>
          <xdr:rowOff>431800</xdr:rowOff>
        </xdr:to>
        <xdr:sp macro="" textlink="">
          <xdr:nvSpPr>
            <xdr:cNvPr id="29701" name="Check Box 5" hidden="1">
              <a:extLst>
                <a:ext uri="{63B3BB69-23CF-44E3-9099-C40C66FF867C}">
                  <a14:compatExt spid="_x0000_s297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266700</xdr:colOff>
          <xdr:row>9</xdr:row>
          <xdr:rowOff>114300</xdr:rowOff>
        </xdr:from>
        <xdr:to>
          <xdr:col>2</xdr:col>
          <xdr:colOff>571500</xdr:colOff>
          <xdr:row>9</xdr:row>
          <xdr:rowOff>336550</xdr:rowOff>
        </xdr:to>
        <xdr:sp macro="" textlink="">
          <xdr:nvSpPr>
            <xdr:cNvPr id="29702" name="Check Box 6" hidden="1">
              <a:extLst>
                <a:ext uri="{63B3BB69-23CF-44E3-9099-C40C66FF867C}">
                  <a14:compatExt spid="_x0000_s297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266700</xdr:colOff>
          <xdr:row>10</xdr:row>
          <xdr:rowOff>114300</xdr:rowOff>
        </xdr:from>
        <xdr:to>
          <xdr:col>2</xdr:col>
          <xdr:colOff>571500</xdr:colOff>
          <xdr:row>10</xdr:row>
          <xdr:rowOff>336550</xdr:rowOff>
        </xdr:to>
        <xdr:sp macro="" textlink="">
          <xdr:nvSpPr>
            <xdr:cNvPr id="29704" name="Check Box 8" hidden="1">
              <a:extLst>
                <a:ext uri="{63B3BB69-23CF-44E3-9099-C40C66FF867C}">
                  <a14:compatExt spid="_x0000_s297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266700</xdr:colOff>
          <xdr:row>11</xdr:row>
          <xdr:rowOff>304800</xdr:rowOff>
        </xdr:from>
        <xdr:to>
          <xdr:col>2</xdr:col>
          <xdr:colOff>571500</xdr:colOff>
          <xdr:row>11</xdr:row>
          <xdr:rowOff>527050</xdr:rowOff>
        </xdr:to>
        <xdr:sp macro="" textlink="">
          <xdr:nvSpPr>
            <xdr:cNvPr id="29706" name="Check Box 10" hidden="1">
              <a:extLst>
                <a:ext uri="{63B3BB69-23CF-44E3-9099-C40C66FF867C}">
                  <a14:compatExt spid="_x0000_s297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266700</xdr:colOff>
          <xdr:row>12</xdr:row>
          <xdr:rowOff>114300</xdr:rowOff>
        </xdr:from>
        <xdr:to>
          <xdr:col>2</xdr:col>
          <xdr:colOff>571500</xdr:colOff>
          <xdr:row>12</xdr:row>
          <xdr:rowOff>336550</xdr:rowOff>
        </xdr:to>
        <xdr:sp macro="" textlink="">
          <xdr:nvSpPr>
            <xdr:cNvPr id="29707" name="Check Box 11" hidden="1">
              <a:extLst>
                <a:ext uri="{63B3BB69-23CF-44E3-9099-C40C66FF867C}">
                  <a14:compatExt spid="_x0000_s297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266700</xdr:colOff>
          <xdr:row>13</xdr:row>
          <xdr:rowOff>203200</xdr:rowOff>
        </xdr:from>
        <xdr:to>
          <xdr:col>2</xdr:col>
          <xdr:colOff>571500</xdr:colOff>
          <xdr:row>13</xdr:row>
          <xdr:rowOff>419100</xdr:rowOff>
        </xdr:to>
        <xdr:sp macro="" textlink="">
          <xdr:nvSpPr>
            <xdr:cNvPr id="29708" name="Check Box 12" hidden="1">
              <a:extLst>
                <a:ext uri="{63B3BB69-23CF-44E3-9099-C40C66FF867C}">
                  <a14:compatExt spid="_x0000_s297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266700</xdr:colOff>
          <xdr:row>16</xdr:row>
          <xdr:rowOff>38100</xdr:rowOff>
        </xdr:from>
        <xdr:to>
          <xdr:col>2</xdr:col>
          <xdr:colOff>571500</xdr:colOff>
          <xdr:row>16</xdr:row>
          <xdr:rowOff>260350</xdr:rowOff>
        </xdr:to>
        <xdr:sp macro="" textlink="">
          <xdr:nvSpPr>
            <xdr:cNvPr id="29709" name="Check Box 13" hidden="1">
              <a:extLst>
                <a:ext uri="{63B3BB69-23CF-44E3-9099-C40C66FF867C}">
                  <a14:compatExt spid="_x0000_s297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266700</xdr:colOff>
          <xdr:row>17</xdr:row>
          <xdr:rowOff>114300</xdr:rowOff>
        </xdr:from>
        <xdr:to>
          <xdr:col>2</xdr:col>
          <xdr:colOff>571500</xdr:colOff>
          <xdr:row>17</xdr:row>
          <xdr:rowOff>336550</xdr:rowOff>
        </xdr:to>
        <xdr:sp macro="" textlink="">
          <xdr:nvSpPr>
            <xdr:cNvPr id="29710" name="Check Box 14" hidden="1">
              <a:extLst>
                <a:ext uri="{63B3BB69-23CF-44E3-9099-C40C66FF867C}">
                  <a14:compatExt spid="_x0000_s297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266700</xdr:colOff>
          <xdr:row>18</xdr:row>
          <xdr:rowOff>114300</xdr:rowOff>
        </xdr:from>
        <xdr:to>
          <xdr:col>2</xdr:col>
          <xdr:colOff>571500</xdr:colOff>
          <xdr:row>18</xdr:row>
          <xdr:rowOff>336550</xdr:rowOff>
        </xdr:to>
        <xdr:sp macro="" textlink="">
          <xdr:nvSpPr>
            <xdr:cNvPr id="29711" name="Check Box 15" hidden="1">
              <a:extLst>
                <a:ext uri="{63B3BB69-23CF-44E3-9099-C40C66FF867C}">
                  <a14:compatExt spid="_x0000_s297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266700</xdr:colOff>
          <xdr:row>19</xdr:row>
          <xdr:rowOff>31750</xdr:rowOff>
        </xdr:from>
        <xdr:to>
          <xdr:col>2</xdr:col>
          <xdr:colOff>571500</xdr:colOff>
          <xdr:row>19</xdr:row>
          <xdr:rowOff>247650</xdr:rowOff>
        </xdr:to>
        <xdr:sp macro="" textlink="">
          <xdr:nvSpPr>
            <xdr:cNvPr id="29712" name="Check Box 16" hidden="1">
              <a:extLst>
                <a:ext uri="{63B3BB69-23CF-44E3-9099-C40C66FF867C}">
                  <a14:compatExt spid="_x0000_s297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266700</xdr:colOff>
          <xdr:row>20</xdr:row>
          <xdr:rowOff>114300</xdr:rowOff>
        </xdr:from>
        <xdr:to>
          <xdr:col>2</xdr:col>
          <xdr:colOff>571500</xdr:colOff>
          <xdr:row>20</xdr:row>
          <xdr:rowOff>336550</xdr:rowOff>
        </xdr:to>
        <xdr:sp macro="" textlink="">
          <xdr:nvSpPr>
            <xdr:cNvPr id="29714" name="Check Box 18" hidden="1">
              <a:extLst>
                <a:ext uri="{63B3BB69-23CF-44E3-9099-C40C66FF867C}">
                  <a14:compatExt spid="_x0000_s297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266700</xdr:colOff>
          <xdr:row>21</xdr:row>
          <xdr:rowOff>114300</xdr:rowOff>
        </xdr:from>
        <xdr:to>
          <xdr:col>2</xdr:col>
          <xdr:colOff>571500</xdr:colOff>
          <xdr:row>21</xdr:row>
          <xdr:rowOff>336550</xdr:rowOff>
        </xdr:to>
        <xdr:sp macro="" textlink="">
          <xdr:nvSpPr>
            <xdr:cNvPr id="29715" name="Check Box 19" hidden="1">
              <a:extLst>
                <a:ext uri="{63B3BB69-23CF-44E3-9099-C40C66FF867C}">
                  <a14:compatExt spid="_x0000_s297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266700</xdr:colOff>
          <xdr:row>22</xdr:row>
          <xdr:rowOff>19050</xdr:rowOff>
        </xdr:from>
        <xdr:to>
          <xdr:col>2</xdr:col>
          <xdr:colOff>571500</xdr:colOff>
          <xdr:row>22</xdr:row>
          <xdr:rowOff>241300</xdr:rowOff>
        </xdr:to>
        <xdr:sp macro="" textlink="">
          <xdr:nvSpPr>
            <xdr:cNvPr id="29717" name="Check Box 21" hidden="1">
              <a:extLst>
                <a:ext uri="{63B3BB69-23CF-44E3-9099-C40C66FF867C}">
                  <a14:compatExt spid="_x0000_s297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266700</xdr:colOff>
          <xdr:row>23</xdr:row>
          <xdr:rowOff>31750</xdr:rowOff>
        </xdr:from>
        <xdr:to>
          <xdr:col>2</xdr:col>
          <xdr:colOff>571500</xdr:colOff>
          <xdr:row>23</xdr:row>
          <xdr:rowOff>247650</xdr:rowOff>
        </xdr:to>
        <xdr:sp macro="" textlink="">
          <xdr:nvSpPr>
            <xdr:cNvPr id="29718" name="Check Box 22" hidden="1">
              <a:extLst>
                <a:ext uri="{63B3BB69-23CF-44E3-9099-C40C66FF867C}">
                  <a14:compatExt spid="_x0000_s297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266700</xdr:colOff>
          <xdr:row>24</xdr:row>
          <xdr:rowOff>114300</xdr:rowOff>
        </xdr:from>
        <xdr:to>
          <xdr:col>2</xdr:col>
          <xdr:colOff>571500</xdr:colOff>
          <xdr:row>24</xdr:row>
          <xdr:rowOff>336550</xdr:rowOff>
        </xdr:to>
        <xdr:sp macro="" textlink="">
          <xdr:nvSpPr>
            <xdr:cNvPr id="29719" name="Check Box 23" hidden="1">
              <a:extLst>
                <a:ext uri="{63B3BB69-23CF-44E3-9099-C40C66FF867C}">
                  <a14:compatExt spid="_x0000_s297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266700</xdr:colOff>
          <xdr:row>25</xdr:row>
          <xdr:rowOff>114300</xdr:rowOff>
        </xdr:from>
        <xdr:to>
          <xdr:col>2</xdr:col>
          <xdr:colOff>571500</xdr:colOff>
          <xdr:row>25</xdr:row>
          <xdr:rowOff>336550</xdr:rowOff>
        </xdr:to>
        <xdr:sp macro="" textlink="">
          <xdr:nvSpPr>
            <xdr:cNvPr id="29721" name="Check Box 25" hidden="1">
              <a:extLst>
                <a:ext uri="{63B3BB69-23CF-44E3-9099-C40C66FF867C}">
                  <a14:compatExt spid="_x0000_s297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266700</xdr:colOff>
          <xdr:row>26</xdr:row>
          <xdr:rowOff>114300</xdr:rowOff>
        </xdr:from>
        <xdr:to>
          <xdr:col>2</xdr:col>
          <xdr:colOff>571500</xdr:colOff>
          <xdr:row>26</xdr:row>
          <xdr:rowOff>336550</xdr:rowOff>
        </xdr:to>
        <xdr:sp macro="" textlink="">
          <xdr:nvSpPr>
            <xdr:cNvPr id="29723" name="Check Box 27" hidden="1">
              <a:extLst>
                <a:ext uri="{63B3BB69-23CF-44E3-9099-C40C66FF867C}">
                  <a14:compatExt spid="_x0000_s297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266700</xdr:colOff>
          <xdr:row>27</xdr:row>
          <xdr:rowOff>38100</xdr:rowOff>
        </xdr:from>
        <xdr:to>
          <xdr:col>2</xdr:col>
          <xdr:colOff>571500</xdr:colOff>
          <xdr:row>27</xdr:row>
          <xdr:rowOff>260350</xdr:rowOff>
        </xdr:to>
        <xdr:sp macro="" textlink="">
          <xdr:nvSpPr>
            <xdr:cNvPr id="29724" name="Check Box 28" hidden="1">
              <a:extLst>
                <a:ext uri="{63B3BB69-23CF-44E3-9099-C40C66FF867C}">
                  <a14:compatExt spid="_x0000_s297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266700</xdr:colOff>
          <xdr:row>28</xdr:row>
          <xdr:rowOff>50800</xdr:rowOff>
        </xdr:from>
        <xdr:to>
          <xdr:col>2</xdr:col>
          <xdr:colOff>571500</xdr:colOff>
          <xdr:row>29</xdr:row>
          <xdr:rowOff>12700</xdr:rowOff>
        </xdr:to>
        <xdr:sp macro="" textlink="">
          <xdr:nvSpPr>
            <xdr:cNvPr id="29726" name="Check Box 30" hidden="1">
              <a:extLst>
                <a:ext uri="{63B3BB69-23CF-44E3-9099-C40C66FF867C}">
                  <a14:compatExt spid="_x0000_s297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266700</xdr:colOff>
          <xdr:row>29</xdr:row>
          <xdr:rowOff>114300</xdr:rowOff>
        </xdr:from>
        <xdr:to>
          <xdr:col>2</xdr:col>
          <xdr:colOff>571500</xdr:colOff>
          <xdr:row>29</xdr:row>
          <xdr:rowOff>336550</xdr:rowOff>
        </xdr:to>
        <xdr:sp macro="" textlink="">
          <xdr:nvSpPr>
            <xdr:cNvPr id="29727" name="Check Box 31" hidden="1">
              <a:extLst>
                <a:ext uri="{63B3BB69-23CF-44E3-9099-C40C66FF867C}">
                  <a14:compatExt spid="_x0000_s297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266700</xdr:colOff>
          <xdr:row>30</xdr:row>
          <xdr:rowOff>31750</xdr:rowOff>
        </xdr:from>
        <xdr:to>
          <xdr:col>2</xdr:col>
          <xdr:colOff>571500</xdr:colOff>
          <xdr:row>30</xdr:row>
          <xdr:rowOff>247650</xdr:rowOff>
        </xdr:to>
        <xdr:sp macro="" textlink="">
          <xdr:nvSpPr>
            <xdr:cNvPr id="29728" name="Check Box 32" hidden="1">
              <a:extLst>
                <a:ext uri="{63B3BB69-23CF-44E3-9099-C40C66FF867C}">
                  <a14:compatExt spid="_x0000_s297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266700</xdr:colOff>
          <xdr:row>31</xdr:row>
          <xdr:rowOff>114300</xdr:rowOff>
        </xdr:from>
        <xdr:to>
          <xdr:col>2</xdr:col>
          <xdr:colOff>571500</xdr:colOff>
          <xdr:row>31</xdr:row>
          <xdr:rowOff>336550</xdr:rowOff>
        </xdr:to>
        <xdr:sp macro="" textlink="">
          <xdr:nvSpPr>
            <xdr:cNvPr id="29729" name="Check Box 33" hidden="1">
              <a:extLst>
                <a:ext uri="{63B3BB69-23CF-44E3-9099-C40C66FF867C}">
                  <a14:compatExt spid="_x0000_s297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266700</xdr:colOff>
          <xdr:row>32</xdr:row>
          <xdr:rowOff>31750</xdr:rowOff>
        </xdr:from>
        <xdr:to>
          <xdr:col>2</xdr:col>
          <xdr:colOff>571500</xdr:colOff>
          <xdr:row>32</xdr:row>
          <xdr:rowOff>247650</xdr:rowOff>
        </xdr:to>
        <xdr:sp macro="" textlink="">
          <xdr:nvSpPr>
            <xdr:cNvPr id="29730" name="Check Box 34" hidden="1">
              <a:extLst>
                <a:ext uri="{63B3BB69-23CF-44E3-9099-C40C66FF867C}">
                  <a14:compatExt spid="_x0000_s297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266700</xdr:colOff>
          <xdr:row>33</xdr:row>
          <xdr:rowOff>31750</xdr:rowOff>
        </xdr:from>
        <xdr:to>
          <xdr:col>2</xdr:col>
          <xdr:colOff>571500</xdr:colOff>
          <xdr:row>33</xdr:row>
          <xdr:rowOff>247650</xdr:rowOff>
        </xdr:to>
        <xdr:sp macro="" textlink="">
          <xdr:nvSpPr>
            <xdr:cNvPr id="29731" name="Check Box 35" hidden="1">
              <a:extLst>
                <a:ext uri="{63B3BB69-23CF-44E3-9099-C40C66FF867C}">
                  <a14:compatExt spid="_x0000_s297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266700</xdr:colOff>
          <xdr:row>34</xdr:row>
          <xdr:rowOff>114300</xdr:rowOff>
        </xdr:from>
        <xdr:to>
          <xdr:col>2</xdr:col>
          <xdr:colOff>571500</xdr:colOff>
          <xdr:row>34</xdr:row>
          <xdr:rowOff>336550</xdr:rowOff>
        </xdr:to>
        <xdr:sp macro="" textlink="">
          <xdr:nvSpPr>
            <xdr:cNvPr id="29732" name="Check Box 36" hidden="1">
              <a:extLst>
                <a:ext uri="{63B3BB69-23CF-44E3-9099-C40C66FF867C}">
                  <a14:compatExt spid="_x0000_s297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266700</xdr:colOff>
          <xdr:row>35</xdr:row>
          <xdr:rowOff>114300</xdr:rowOff>
        </xdr:from>
        <xdr:to>
          <xdr:col>2</xdr:col>
          <xdr:colOff>571500</xdr:colOff>
          <xdr:row>35</xdr:row>
          <xdr:rowOff>336550</xdr:rowOff>
        </xdr:to>
        <xdr:sp macro="" textlink="">
          <xdr:nvSpPr>
            <xdr:cNvPr id="29733" name="Check Box 37" hidden="1">
              <a:extLst>
                <a:ext uri="{63B3BB69-23CF-44E3-9099-C40C66FF867C}">
                  <a14:compatExt spid="_x0000_s297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266700</xdr:colOff>
          <xdr:row>36</xdr:row>
          <xdr:rowOff>12700</xdr:rowOff>
        </xdr:from>
        <xdr:to>
          <xdr:col>2</xdr:col>
          <xdr:colOff>571500</xdr:colOff>
          <xdr:row>36</xdr:row>
          <xdr:rowOff>228600</xdr:rowOff>
        </xdr:to>
        <xdr:sp macro="" textlink="">
          <xdr:nvSpPr>
            <xdr:cNvPr id="29734" name="Check Box 38" hidden="1">
              <a:extLst>
                <a:ext uri="{63B3BB69-23CF-44E3-9099-C40C66FF867C}">
                  <a14:compatExt spid="_x0000_s297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266700</xdr:colOff>
          <xdr:row>37</xdr:row>
          <xdr:rowOff>50800</xdr:rowOff>
        </xdr:from>
        <xdr:to>
          <xdr:col>2</xdr:col>
          <xdr:colOff>571500</xdr:colOff>
          <xdr:row>37</xdr:row>
          <xdr:rowOff>266700</xdr:rowOff>
        </xdr:to>
        <xdr:sp macro="" textlink="">
          <xdr:nvSpPr>
            <xdr:cNvPr id="29735" name="Check Box 39" hidden="1">
              <a:extLst>
                <a:ext uri="{63B3BB69-23CF-44E3-9099-C40C66FF867C}">
                  <a14:compatExt spid="_x0000_s297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266700</xdr:colOff>
          <xdr:row>39</xdr:row>
          <xdr:rowOff>114300</xdr:rowOff>
        </xdr:from>
        <xdr:to>
          <xdr:col>2</xdr:col>
          <xdr:colOff>571500</xdr:colOff>
          <xdr:row>39</xdr:row>
          <xdr:rowOff>336550</xdr:rowOff>
        </xdr:to>
        <xdr:sp macro="" textlink="">
          <xdr:nvSpPr>
            <xdr:cNvPr id="29736" name="Check Box 40" hidden="1">
              <a:extLst>
                <a:ext uri="{63B3BB69-23CF-44E3-9099-C40C66FF867C}">
                  <a14:compatExt spid="_x0000_s297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266700</xdr:colOff>
          <xdr:row>40</xdr:row>
          <xdr:rowOff>50800</xdr:rowOff>
        </xdr:from>
        <xdr:to>
          <xdr:col>2</xdr:col>
          <xdr:colOff>571500</xdr:colOff>
          <xdr:row>40</xdr:row>
          <xdr:rowOff>266700</xdr:rowOff>
        </xdr:to>
        <xdr:sp macro="" textlink="">
          <xdr:nvSpPr>
            <xdr:cNvPr id="29737" name="Check Box 41" hidden="1">
              <a:extLst>
                <a:ext uri="{63B3BB69-23CF-44E3-9099-C40C66FF867C}">
                  <a14:compatExt spid="_x0000_s297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266700</xdr:colOff>
          <xdr:row>41</xdr:row>
          <xdr:rowOff>1028700</xdr:rowOff>
        </xdr:from>
        <xdr:to>
          <xdr:col>2</xdr:col>
          <xdr:colOff>571500</xdr:colOff>
          <xdr:row>41</xdr:row>
          <xdr:rowOff>1250950</xdr:rowOff>
        </xdr:to>
        <xdr:sp macro="" textlink="">
          <xdr:nvSpPr>
            <xdr:cNvPr id="29738" name="Check Box 42" hidden="1">
              <a:extLst>
                <a:ext uri="{63B3BB69-23CF-44E3-9099-C40C66FF867C}">
                  <a14:compatExt spid="_x0000_s297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266700</xdr:colOff>
          <xdr:row>38</xdr:row>
          <xdr:rowOff>114300</xdr:rowOff>
        </xdr:from>
        <xdr:to>
          <xdr:col>2</xdr:col>
          <xdr:colOff>571500</xdr:colOff>
          <xdr:row>38</xdr:row>
          <xdr:rowOff>336550</xdr:rowOff>
        </xdr:to>
        <xdr:sp macro="" textlink="">
          <xdr:nvSpPr>
            <xdr:cNvPr id="29742" name="Check Box 46" hidden="1">
              <a:extLst>
                <a:ext uri="{63B3BB69-23CF-44E3-9099-C40C66FF867C}">
                  <a14:compatExt spid="_x0000_s297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266700</xdr:colOff>
          <xdr:row>14</xdr:row>
          <xdr:rowOff>107950</xdr:rowOff>
        </xdr:from>
        <xdr:to>
          <xdr:col>2</xdr:col>
          <xdr:colOff>571500</xdr:colOff>
          <xdr:row>14</xdr:row>
          <xdr:rowOff>323850</xdr:rowOff>
        </xdr:to>
        <xdr:sp macro="" textlink="">
          <xdr:nvSpPr>
            <xdr:cNvPr id="29743" name="Check Box 47" hidden="1">
              <a:extLst>
                <a:ext uri="{63B3BB69-23CF-44E3-9099-C40C66FF867C}">
                  <a14:compatExt spid="_x0000_s297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266700</xdr:colOff>
          <xdr:row>15</xdr:row>
          <xdr:rowOff>171450</xdr:rowOff>
        </xdr:from>
        <xdr:to>
          <xdr:col>2</xdr:col>
          <xdr:colOff>571500</xdr:colOff>
          <xdr:row>15</xdr:row>
          <xdr:rowOff>393700</xdr:rowOff>
        </xdr:to>
        <xdr:sp macro="" textlink="">
          <xdr:nvSpPr>
            <xdr:cNvPr id="29744" name="Check Box 48" hidden="1">
              <a:extLst>
                <a:ext uri="{63B3BB69-23CF-44E3-9099-C40C66FF867C}">
                  <a14:compatExt spid="_x0000_s297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1.xml><?xml version="1.0" encoding="utf-8"?>
<xdr:wsDr xmlns:xdr="http://schemas.openxmlformats.org/drawingml/2006/spreadsheetDrawing" xmlns:a="http://schemas.openxmlformats.org/drawingml/2006/main">
  <xdr:twoCellAnchor>
    <xdr:from>
      <xdr:col>12</xdr:col>
      <xdr:colOff>2</xdr:colOff>
      <xdr:row>6</xdr:row>
      <xdr:rowOff>49613</xdr:rowOff>
    </xdr:from>
    <xdr:to>
      <xdr:col>13</xdr:col>
      <xdr:colOff>286696</xdr:colOff>
      <xdr:row>12</xdr:row>
      <xdr:rowOff>12010</xdr:rowOff>
    </xdr:to>
    <xdr:grpSp>
      <xdr:nvGrpSpPr>
        <xdr:cNvPr id="18" name="Group 100"/>
        <xdr:cNvGrpSpPr>
          <a:grpSpLocks/>
        </xdr:cNvGrpSpPr>
      </xdr:nvGrpSpPr>
      <xdr:grpSpPr bwMode="auto">
        <a:xfrm>
          <a:off x="7734302" y="3142063"/>
          <a:ext cx="928044" cy="1149847"/>
          <a:chOff x="315" y="249"/>
          <a:chExt cx="99" cy="116"/>
        </a:xfrm>
      </xdr:grpSpPr>
      <xdr:sp macro="" textlink="">
        <xdr:nvSpPr>
          <xdr:cNvPr id="21" name="AutoShape 103"/>
          <xdr:cNvSpPr>
            <a:spLocks/>
          </xdr:cNvSpPr>
        </xdr:nvSpPr>
        <xdr:spPr bwMode="auto">
          <a:xfrm>
            <a:off x="315" y="328"/>
            <a:ext cx="12" cy="37"/>
          </a:xfrm>
          <a:prstGeom prst="rightBrace">
            <a:avLst>
              <a:gd name="adj1" fmla="val 37500"/>
              <a:gd name="adj2" fmla="val 50000"/>
            </a:avLst>
          </a:prstGeom>
          <a:noFill/>
          <a:ln w="9525">
            <a:solidFill>
              <a:srgbClr val="000000"/>
            </a:solidFill>
            <a:round/>
            <a:headEnd/>
            <a:tailEnd/>
          </a:ln>
        </xdr:spPr>
      </xdr:sp>
      <xdr:sp macro="" textlink="">
        <xdr:nvSpPr>
          <xdr:cNvPr id="22" name="Text Box 104"/>
          <xdr:cNvSpPr txBox="1">
            <a:spLocks noChangeArrowheads="1"/>
          </xdr:cNvSpPr>
        </xdr:nvSpPr>
        <xdr:spPr bwMode="auto">
          <a:xfrm>
            <a:off x="336" y="249"/>
            <a:ext cx="76" cy="31"/>
          </a:xfrm>
          <a:prstGeom prst="rect">
            <a:avLst/>
          </a:prstGeom>
          <a:solidFill>
            <a:srgbClr val="339933"/>
          </a:solidFill>
          <a:ln w="9525">
            <a:solidFill>
              <a:srgbClr val="000000"/>
            </a:solidFill>
            <a:miter lim="800000"/>
            <a:headEnd/>
            <a:tailEnd/>
          </a:ln>
        </xdr:spPr>
        <xdr:txBody>
          <a:bodyPr vertOverflow="clip" wrap="square" lIns="91440" tIns="45720" rIns="91440" bIns="45720" anchor="t" upright="1"/>
          <a:lstStyle/>
          <a:p>
            <a:pPr algn="ctr" rtl="0">
              <a:defRPr sz="1000"/>
            </a:pPr>
            <a:r>
              <a:rPr lang="en-US" sz="1200" b="1" i="0" strike="noStrike">
                <a:solidFill>
                  <a:srgbClr val="000000"/>
                </a:solidFill>
                <a:latin typeface="Times New Roman"/>
                <a:cs typeface="Times New Roman"/>
              </a:rPr>
              <a:t>COL 1</a:t>
            </a:r>
            <a:endParaRPr lang="en-US" sz="1200" b="0" i="0" strike="noStrike">
              <a:solidFill>
                <a:srgbClr val="000000"/>
              </a:solidFill>
              <a:latin typeface="Tms Rmn"/>
            </a:endParaRPr>
          </a:p>
          <a:p>
            <a:pPr algn="l" rtl="0">
              <a:defRPr sz="1000"/>
            </a:pPr>
            <a:endParaRPr lang="en-US" sz="1200" b="0" i="0" strike="noStrike">
              <a:solidFill>
                <a:srgbClr val="000000"/>
              </a:solidFill>
              <a:latin typeface="Tms Rmn"/>
            </a:endParaRPr>
          </a:p>
        </xdr:txBody>
      </xdr:sp>
      <xdr:sp macro="" textlink="">
        <xdr:nvSpPr>
          <xdr:cNvPr id="23" name="Text Box 105"/>
          <xdr:cNvSpPr txBox="1">
            <a:spLocks noChangeArrowheads="1"/>
          </xdr:cNvSpPr>
        </xdr:nvSpPr>
        <xdr:spPr bwMode="auto">
          <a:xfrm>
            <a:off x="338" y="287"/>
            <a:ext cx="75" cy="32"/>
          </a:xfrm>
          <a:prstGeom prst="rect">
            <a:avLst/>
          </a:prstGeom>
          <a:solidFill>
            <a:srgbClr val="FCF305"/>
          </a:solidFill>
          <a:ln w="9525">
            <a:solidFill>
              <a:srgbClr val="000000"/>
            </a:solidFill>
            <a:miter lim="800000"/>
            <a:headEnd/>
            <a:tailEnd/>
          </a:ln>
        </xdr:spPr>
        <xdr:txBody>
          <a:bodyPr vertOverflow="clip" wrap="square" lIns="91440" tIns="45720" rIns="91440" bIns="45720" anchor="t" upright="1"/>
          <a:lstStyle/>
          <a:p>
            <a:pPr algn="ctr" rtl="0">
              <a:defRPr sz="1000"/>
            </a:pPr>
            <a:r>
              <a:rPr lang="en-US" sz="1200" b="1" i="0" strike="noStrike">
                <a:solidFill>
                  <a:srgbClr val="000000"/>
                </a:solidFill>
                <a:latin typeface="Times New Roman"/>
                <a:cs typeface="Times New Roman"/>
              </a:rPr>
              <a:t>COL 2</a:t>
            </a:r>
            <a:endParaRPr lang="en-US" sz="1200" b="0" i="0" strike="noStrike">
              <a:solidFill>
                <a:srgbClr val="000000"/>
              </a:solidFill>
              <a:latin typeface="Tms Rmn"/>
            </a:endParaRPr>
          </a:p>
          <a:p>
            <a:pPr algn="l" rtl="0">
              <a:defRPr sz="1000"/>
            </a:pPr>
            <a:endParaRPr lang="en-US" sz="1200" b="0" i="0" strike="noStrike">
              <a:solidFill>
                <a:srgbClr val="000000"/>
              </a:solidFill>
              <a:latin typeface="Tms Rmn"/>
            </a:endParaRPr>
          </a:p>
        </xdr:txBody>
      </xdr:sp>
      <xdr:sp macro="" textlink="">
        <xdr:nvSpPr>
          <xdr:cNvPr id="24" name="Text Box 106"/>
          <xdr:cNvSpPr txBox="1">
            <a:spLocks noChangeArrowheads="1"/>
          </xdr:cNvSpPr>
        </xdr:nvSpPr>
        <xdr:spPr bwMode="auto">
          <a:xfrm>
            <a:off x="339" y="326"/>
            <a:ext cx="75" cy="34"/>
          </a:xfrm>
          <a:prstGeom prst="rect">
            <a:avLst/>
          </a:prstGeom>
          <a:solidFill>
            <a:srgbClr val="FFC000"/>
          </a:solidFill>
          <a:ln w="9525">
            <a:solidFill>
              <a:srgbClr val="000000"/>
            </a:solidFill>
            <a:miter lim="800000"/>
            <a:headEnd/>
            <a:tailEnd/>
          </a:ln>
        </xdr:spPr>
        <xdr:txBody>
          <a:bodyPr vertOverflow="clip" wrap="square" lIns="91440" tIns="45720" rIns="91440" bIns="45720" anchor="t" upright="1"/>
          <a:lstStyle/>
          <a:p>
            <a:pPr algn="ctr" rtl="0">
              <a:defRPr sz="1000"/>
            </a:pPr>
            <a:r>
              <a:rPr lang="en-US" sz="1200" b="1" i="0" strike="noStrike">
                <a:solidFill>
                  <a:srgbClr val="000000"/>
                </a:solidFill>
                <a:latin typeface="Times New Roman"/>
                <a:cs typeface="Times New Roman"/>
              </a:rPr>
              <a:t>COL 3</a:t>
            </a:r>
            <a:endParaRPr lang="en-US" sz="1200" b="0" i="0" strike="noStrike">
              <a:solidFill>
                <a:srgbClr val="000000"/>
              </a:solidFill>
              <a:latin typeface="Tms Rmn"/>
            </a:endParaRPr>
          </a:p>
          <a:p>
            <a:pPr algn="l" rtl="0">
              <a:defRPr sz="1000"/>
            </a:pPr>
            <a:endParaRPr lang="en-US" sz="1200" b="0" i="0" strike="noStrike">
              <a:solidFill>
                <a:srgbClr val="000000"/>
              </a:solidFill>
              <a:latin typeface="Tms Rmn"/>
            </a:endParaRPr>
          </a:p>
        </xdr:txBody>
      </xdr:sp>
    </xdr:grpSp>
    <xdr:clientData/>
  </xdr:twoCellAnchor>
  <xdr:twoCellAnchor>
    <xdr:from>
      <xdr:col>12</xdr:col>
      <xdr:colOff>0</xdr:colOff>
      <xdr:row>8</xdr:row>
      <xdr:rowOff>0</xdr:rowOff>
    </xdr:from>
    <xdr:to>
      <xdr:col>12</xdr:col>
      <xdr:colOff>108642</xdr:colOff>
      <xdr:row>9</xdr:row>
      <xdr:rowOff>170787</xdr:rowOff>
    </xdr:to>
    <xdr:sp macro="" textlink="">
      <xdr:nvSpPr>
        <xdr:cNvPr id="25" name="AutoShape 103"/>
        <xdr:cNvSpPr>
          <a:spLocks/>
        </xdr:cNvSpPr>
      </xdr:nvSpPr>
      <xdr:spPr bwMode="auto">
        <a:xfrm>
          <a:off x="8534400" y="3219450"/>
          <a:ext cx="108642" cy="370812"/>
        </a:xfrm>
        <a:prstGeom prst="rightBrace">
          <a:avLst>
            <a:gd name="adj1" fmla="val 37500"/>
            <a:gd name="adj2" fmla="val 50000"/>
          </a:avLst>
        </a:prstGeom>
        <a:noFill/>
        <a:ln w="9525">
          <a:solidFill>
            <a:srgbClr val="000000"/>
          </a:solidFill>
          <a:round/>
          <a:headEnd/>
          <a:tailEnd/>
        </a:ln>
      </xdr:spPr>
    </xdr:sp>
    <xdr:clientData/>
  </xdr:twoCellAnchor>
  <xdr:twoCellAnchor>
    <xdr:from>
      <xdr:col>12</xdr:col>
      <xdr:colOff>0</xdr:colOff>
      <xdr:row>6</xdr:row>
      <xdr:rowOff>0</xdr:rowOff>
    </xdr:from>
    <xdr:to>
      <xdr:col>12</xdr:col>
      <xdr:colOff>108642</xdr:colOff>
      <xdr:row>7</xdr:row>
      <xdr:rowOff>170787</xdr:rowOff>
    </xdr:to>
    <xdr:sp macro="" textlink="">
      <xdr:nvSpPr>
        <xdr:cNvPr id="26" name="AutoShape 103"/>
        <xdr:cNvSpPr>
          <a:spLocks/>
        </xdr:cNvSpPr>
      </xdr:nvSpPr>
      <xdr:spPr bwMode="auto">
        <a:xfrm>
          <a:off x="8534400" y="2819400"/>
          <a:ext cx="108642" cy="370812"/>
        </a:xfrm>
        <a:prstGeom prst="rightBrace">
          <a:avLst>
            <a:gd name="adj1" fmla="val 37500"/>
            <a:gd name="adj2" fmla="val 50000"/>
          </a:avLst>
        </a:prstGeom>
        <a:noFill/>
        <a:ln w="9525">
          <a:solidFill>
            <a:srgbClr val="000000"/>
          </a:solidFill>
          <a:round/>
          <a:headEnd/>
          <a:tailEnd/>
        </a:ln>
      </xdr:spPr>
    </xdr:sp>
    <xdr:clientData/>
  </xdr:twoCellAnchor>
  <xdr:twoCellAnchor>
    <xdr:from>
      <xdr:col>20</xdr:col>
      <xdr:colOff>2</xdr:colOff>
      <xdr:row>6</xdr:row>
      <xdr:rowOff>49613</xdr:rowOff>
    </xdr:from>
    <xdr:to>
      <xdr:col>21</xdr:col>
      <xdr:colOff>286696</xdr:colOff>
      <xdr:row>12</xdr:row>
      <xdr:rowOff>12010</xdr:rowOff>
    </xdr:to>
    <xdr:grpSp>
      <xdr:nvGrpSpPr>
        <xdr:cNvPr id="27" name="Group 100"/>
        <xdr:cNvGrpSpPr>
          <a:grpSpLocks/>
        </xdr:cNvGrpSpPr>
      </xdr:nvGrpSpPr>
      <xdr:grpSpPr bwMode="auto">
        <a:xfrm>
          <a:off x="12865102" y="3142063"/>
          <a:ext cx="928044" cy="1149847"/>
          <a:chOff x="315" y="249"/>
          <a:chExt cx="99" cy="116"/>
        </a:xfrm>
      </xdr:grpSpPr>
      <xdr:sp macro="" textlink="">
        <xdr:nvSpPr>
          <xdr:cNvPr id="28" name="AutoShape 103"/>
          <xdr:cNvSpPr>
            <a:spLocks/>
          </xdr:cNvSpPr>
        </xdr:nvSpPr>
        <xdr:spPr bwMode="auto">
          <a:xfrm>
            <a:off x="315" y="328"/>
            <a:ext cx="12" cy="37"/>
          </a:xfrm>
          <a:prstGeom prst="rightBrace">
            <a:avLst>
              <a:gd name="adj1" fmla="val 37500"/>
              <a:gd name="adj2" fmla="val 50000"/>
            </a:avLst>
          </a:prstGeom>
          <a:noFill/>
          <a:ln w="9525">
            <a:solidFill>
              <a:srgbClr val="000000"/>
            </a:solidFill>
            <a:round/>
            <a:headEnd/>
            <a:tailEnd/>
          </a:ln>
        </xdr:spPr>
      </xdr:sp>
      <xdr:sp macro="" textlink="">
        <xdr:nvSpPr>
          <xdr:cNvPr id="29" name="Text Box 104"/>
          <xdr:cNvSpPr txBox="1">
            <a:spLocks noChangeArrowheads="1"/>
          </xdr:cNvSpPr>
        </xdr:nvSpPr>
        <xdr:spPr bwMode="auto">
          <a:xfrm>
            <a:off x="336" y="249"/>
            <a:ext cx="76" cy="31"/>
          </a:xfrm>
          <a:prstGeom prst="rect">
            <a:avLst/>
          </a:prstGeom>
          <a:solidFill>
            <a:srgbClr val="339933"/>
          </a:solidFill>
          <a:ln w="9525">
            <a:solidFill>
              <a:srgbClr val="000000"/>
            </a:solidFill>
            <a:miter lim="800000"/>
            <a:headEnd/>
            <a:tailEnd/>
          </a:ln>
        </xdr:spPr>
        <xdr:txBody>
          <a:bodyPr vertOverflow="clip" wrap="square" lIns="91440" tIns="45720" rIns="91440" bIns="45720" anchor="t" upright="1"/>
          <a:lstStyle/>
          <a:p>
            <a:pPr algn="ctr" rtl="0">
              <a:defRPr sz="1000"/>
            </a:pPr>
            <a:r>
              <a:rPr lang="en-US" sz="1200" b="1" i="0" strike="noStrike">
                <a:solidFill>
                  <a:srgbClr val="000000"/>
                </a:solidFill>
                <a:latin typeface="Times New Roman"/>
                <a:cs typeface="Times New Roman"/>
              </a:rPr>
              <a:t>COL 1</a:t>
            </a:r>
            <a:endParaRPr lang="en-US" sz="1200" b="0" i="0" strike="noStrike">
              <a:solidFill>
                <a:srgbClr val="000000"/>
              </a:solidFill>
              <a:latin typeface="Tms Rmn"/>
            </a:endParaRPr>
          </a:p>
          <a:p>
            <a:pPr algn="l" rtl="0">
              <a:defRPr sz="1000"/>
            </a:pPr>
            <a:endParaRPr lang="en-US" sz="1200" b="0" i="0" strike="noStrike">
              <a:solidFill>
                <a:srgbClr val="000000"/>
              </a:solidFill>
              <a:latin typeface="Tms Rmn"/>
            </a:endParaRPr>
          </a:p>
        </xdr:txBody>
      </xdr:sp>
      <xdr:sp macro="" textlink="">
        <xdr:nvSpPr>
          <xdr:cNvPr id="30" name="Text Box 105"/>
          <xdr:cNvSpPr txBox="1">
            <a:spLocks noChangeArrowheads="1"/>
          </xdr:cNvSpPr>
        </xdr:nvSpPr>
        <xdr:spPr bwMode="auto">
          <a:xfrm>
            <a:off x="338" y="287"/>
            <a:ext cx="75" cy="32"/>
          </a:xfrm>
          <a:prstGeom prst="rect">
            <a:avLst/>
          </a:prstGeom>
          <a:solidFill>
            <a:srgbClr val="FCF305"/>
          </a:solidFill>
          <a:ln w="9525">
            <a:solidFill>
              <a:srgbClr val="000000"/>
            </a:solidFill>
            <a:miter lim="800000"/>
            <a:headEnd/>
            <a:tailEnd/>
          </a:ln>
        </xdr:spPr>
        <xdr:txBody>
          <a:bodyPr vertOverflow="clip" wrap="square" lIns="91440" tIns="45720" rIns="91440" bIns="45720" anchor="t" upright="1"/>
          <a:lstStyle/>
          <a:p>
            <a:pPr algn="ctr" rtl="0">
              <a:defRPr sz="1000"/>
            </a:pPr>
            <a:r>
              <a:rPr lang="en-US" sz="1200" b="1" i="0" strike="noStrike">
                <a:solidFill>
                  <a:srgbClr val="000000"/>
                </a:solidFill>
                <a:latin typeface="Times New Roman"/>
                <a:cs typeface="Times New Roman"/>
              </a:rPr>
              <a:t>COL 2</a:t>
            </a:r>
            <a:endParaRPr lang="en-US" sz="1200" b="0" i="0" strike="noStrike">
              <a:solidFill>
                <a:srgbClr val="000000"/>
              </a:solidFill>
              <a:latin typeface="Tms Rmn"/>
            </a:endParaRPr>
          </a:p>
          <a:p>
            <a:pPr algn="l" rtl="0">
              <a:defRPr sz="1000"/>
            </a:pPr>
            <a:endParaRPr lang="en-US" sz="1200" b="0" i="0" strike="noStrike">
              <a:solidFill>
                <a:srgbClr val="000000"/>
              </a:solidFill>
              <a:latin typeface="Tms Rmn"/>
            </a:endParaRPr>
          </a:p>
        </xdr:txBody>
      </xdr:sp>
      <xdr:sp macro="" textlink="">
        <xdr:nvSpPr>
          <xdr:cNvPr id="31" name="Text Box 106"/>
          <xdr:cNvSpPr txBox="1">
            <a:spLocks noChangeArrowheads="1"/>
          </xdr:cNvSpPr>
        </xdr:nvSpPr>
        <xdr:spPr bwMode="auto">
          <a:xfrm>
            <a:off x="339" y="326"/>
            <a:ext cx="75" cy="34"/>
          </a:xfrm>
          <a:prstGeom prst="rect">
            <a:avLst/>
          </a:prstGeom>
          <a:solidFill>
            <a:srgbClr val="FFC000"/>
          </a:solidFill>
          <a:ln w="9525">
            <a:solidFill>
              <a:srgbClr val="000000"/>
            </a:solidFill>
            <a:miter lim="800000"/>
            <a:headEnd/>
            <a:tailEnd/>
          </a:ln>
        </xdr:spPr>
        <xdr:txBody>
          <a:bodyPr vertOverflow="clip" wrap="square" lIns="91440" tIns="45720" rIns="91440" bIns="45720" anchor="t" upright="1"/>
          <a:lstStyle/>
          <a:p>
            <a:pPr algn="ctr" rtl="0">
              <a:defRPr sz="1000"/>
            </a:pPr>
            <a:r>
              <a:rPr lang="en-US" sz="1200" b="1" i="0" strike="noStrike">
                <a:solidFill>
                  <a:srgbClr val="000000"/>
                </a:solidFill>
                <a:latin typeface="Times New Roman"/>
                <a:cs typeface="Times New Roman"/>
              </a:rPr>
              <a:t>COL 3</a:t>
            </a:r>
            <a:endParaRPr lang="en-US" sz="1200" b="0" i="0" strike="noStrike">
              <a:solidFill>
                <a:srgbClr val="000000"/>
              </a:solidFill>
              <a:latin typeface="Tms Rmn"/>
            </a:endParaRPr>
          </a:p>
          <a:p>
            <a:pPr algn="l" rtl="0">
              <a:defRPr sz="1000"/>
            </a:pPr>
            <a:endParaRPr lang="en-US" sz="1200" b="0" i="0" strike="noStrike">
              <a:solidFill>
                <a:srgbClr val="000000"/>
              </a:solidFill>
              <a:latin typeface="Tms Rmn"/>
            </a:endParaRPr>
          </a:p>
        </xdr:txBody>
      </xdr:sp>
    </xdr:grpSp>
    <xdr:clientData/>
  </xdr:twoCellAnchor>
  <xdr:twoCellAnchor>
    <xdr:from>
      <xdr:col>20</xdr:col>
      <xdr:colOff>0</xdr:colOff>
      <xdr:row>8</xdr:row>
      <xdr:rowOff>0</xdr:rowOff>
    </xdr:from>
    <xdr:to>
      <xdr:col>20</xdr:col>
      <xdr:colOff>108642</xdr:colOff>
      <xdr:row>9</xdr:row>
      <xdr:rowOff>170787</xdr:rowOff>
    </xdr:to>
    <xdr:sp macro="" textlink="">
      <xdr:nvSpPr>
        <xdr:cNvPr id="32" name="AutoShape 103"/>
        <xdr:cNvSpPr>
          <a:spLocks/>
        </xdr:cNvSpPr>
      </xdr:nvSpPr>
      <xdr:spPr bwMode="auto">
        <a:xfrm>
          <a:off x="14020800" y="3514725"/>
          <a:ext cx="108642" cy="370812"/>
        </a:xfrm>
        <a:prstGeom prst="rightBrace">
          <a:avLst>
            <a:gd name="adj1" fmla="val 37500"/>
            <a:gd name="adj2" fmla="val 50000"/>
          </a:avLst>
        </a:prstGeom>
        <a:noFill/>
        <a:ln w="9525">
          <a:solidFill>
            <a:srgbClr val="000000"/>
          </a:solidFill>
          <a:round/>
          <a:headEnd/>
          <a:tailEnd/>
        </a:ln>
      </xdr:spPr>
    </xdr:sp>
    <xdr:clientData/>
  </xdr:twoCellAnchor>
  <xdr:twoCellAnchor>
    <xdr:from>
      <xdr:col>20</xdr:col>
      <xdr:colOff>0</xdr:colOff>
      <xdr:row>6</xdr:row>
      <xdr:rowOff>0</xdr:rowOff>
    </xdr:from>
    <xdr:to>
      <xdr:col>20</xdr:col>
      <xdr:colOff>108642</xdr:colOff>
      <xdr:row>7</xdr:row>
      <xdr:rowOff>170787</xdr:rowOff>
    </xdr:to>
    <xdr:sp macro="" textlink="">
      <xdr:nvSpPr>
        <xdr:cNvPr id="33" name="AutoShape 103"/>
        <xdr:cNvSpPr>
          <a:spLocks/>
        </xdr:cNvSpPr>
      </xdr:nvSpPr>
      <xdr:spPr bwMode="auto">
        <a:xfrm>
          <a:off x="14020800" y="3114675"/>
          <a:ext cx="108642" cy="370812"/>
        </a:xfrm>
        <a:prstGeom prst="rightBrace">
          <a:avLst>
            <a:gd name="adj1" fmla="val 37500"/>
            <a:gd name="adj2" fmla="val 50000"/>
          </a:avLst>
        </a:prstGeom>
        <a:noFill/>
        <a:ln w="9525">
          <a:solidFill>
            <a:srgbClr val="000000"/>
          </a:solidFill>
          <a:round/>
          <a:headEnd/>
          <a:tailEnd/>
        </a:ln>
      </xdr:spPr>
    </xdr:sp>
    <xdr:clientData/>
  </xdr:twoCellAnchor>
  <xdr:twoCellAnchor>
    <xdr:from>
      <xdr:col>28</xdr:col>
      <xdr:colOff>2</xdr:colOff>
      <xdr:row>6</xdr:row>
      <xdr:rowOff>49613</xdr:rowOff>
    </xdr:from>
    <xdr:to>
      <xdr:col>29</xdr:col>
      <xdr:colOff>286696</xdr:colOff>
      <xdr:row>12</xdr:row>
      <xdr:rowOff>12010</xdr:rowOff>
    </xdr:to>
    <xdr:grpSp>
      <xdr:nvGrpSpPr>
        <xdr:cNvPr id="58" name="Group 100"/>
        <xdr:cNvGrpSpPr>
          <a:grpSpLocks/>
        </xdr:cNvGrpSpPr>
      </xdr:nvGrpSpPr>
      <xdr:grpSpPr bwMode="auto">
        <a:xfrm>
          <a:off x="17995902" y="3142063"/>
          <a:ext cx="928044" cy="1149847"/>
          <a:chOff x="315" y="249"/>
          <a:chExt cx="99" cy="116"/>
        </a:xfrm>
      </xdr:grpSpPr>
      <xdr:sp macro="" textlink="">
        <xdr:nvSpPr>
          <xdr:cNvPr id="59" name="AutoShape 103"/>
          <xdr:cNvSpPr>
            <a:spLocks/>
          </xdr:cNvSpPr>
        </xdr:nvSpPr>
        <xdr:spPr bwMode="auto">
          <a:xfrm>
            <a:off x="315" y="328"/>
            <a:ext cx="12" cy="37"/>
          </a:xfrm>
          <a:prstGeom prst="rightBrace">
            <a:avLst>
              <a:gd name="adj1" fmla="val 37500"/>
              <a:gd name="adj2" fmla="val 50000"/>
            </a:avLst>
          </a:prstGeom>
          <a:noFill/>
          <a:ln w="9525">
            <a:solidFill>
              <a:srgbClr val="000000"/>
            </a:solidFill>
            <a:round/>
            <a:headEnd/>
            <a:tailEnd/>
          </a:ln>
        </xdr:spPr>
      </xdr:sp>
      <xdr:sp macro="" textlink="">
        <xdr:nvSpPr>
          <xdr:cNvPr id="60" name="Text Box 104"/>
          <xdr:cNvSpPr txBox="1">
            <a:spLocks noChangeArrowheads="1"/>
          </xdr:cNvSpPr>
        </xdr:nvSpPr>
        <xdr:spPr bwMode="auto">
          <a:xfrm>
            <a:off x="336" y="249"/>
            <a:ext cx="76" cy="31"/>
          </a:xfrm>
          <a:prstGeom prst="rect">
            <a:avLst/>
          </a:prstGeom>
          <a:solidFill>
            <a:srgbClr val="339933"/>
          </a:solidFill>
          <a:ln w="9525">
            <a:solidFill>
              <a:srgbClr val="000000"/>
            </a:solidFill>
            <a:miter lim="800000"/>
            <a:headEnd/>
            <a:tailEnd/>
          </a:ln>
        </xdr:spPr>
        <xdr:txBody>
          <a:bodyPr vertOverflow="clip" wrap="square" lIns="91440" tIns="45720" rIns="91440" bIns="45720" anchor="t" upright="1"/>
          <a:lstStyle/>
          <a:p>
            <a:pPr algn="ctr" rtl="0">
              <a:defRPr sz="1000"/>
            </a:pPr>
            <a:r>
              <a:rPr lang="en-US" sz="1200" b="1" i="0" strike="noStrike">
                <a:solidFill>
                  <a:srgbClr val="000000"/>
                </a:solidFill>
                <a:latin typeface="Times New Roman"/>
                <a:cs typeface="Times New Roman"/>
              </a:rPr>
              <a:t>COL 1</a:t>
            </a:r>
            <a:endParaRPr lang="en-US" sz="1200" b="0" i="0" strike="noStrike">
              <a:solidFill>
                <a:srgbClr val="000000"/>
              </a:solidFill>
              <a:latin typeface="Tms Rmn"/>
            </a:endParaRPr>
          </a:p>
          <a:p>
            <a:pPr algn="l" rtl="0">
              <a:defRPr sz="1000"/>
            </a:pPr>
            <a:endParaRPr lang="en-US" sz="1200" b="0" i="0" strike="noStrike">
              <a:solidFill>
                <a:srgbClr val="000000"/>
              </a:solidFill>
              <a:latin typeface="Tms Rmn"/>
            </a:endParaRPr>
          </a:p>
        </xdr:txBody>
      </xdr:sp>
      <xdr:sp macro="" textlink="">
        <xdr:nvSpPr>
          <xdr:cNvPr id="61" name="Text Box 105"/>
          <xdr:cNvSpPr txBox="1">
            <a:spLocks noChangeArrowheads="1"/>
          </xdr:cNvSpPr>
        </xdr:nvSpPr>
        <xdr:spPr bwMode="auto">
          <a:xfrm>
            <a:off x="338" y="287"/>
            <a:ext cx="75" cy="32"/>
          </a:xfrm>
          <a:prstGeom prst="rect">
            <a:avLst/>
          </a:prstGeom>
          <a:solidFill>
            <a:srgbClr val="FCF305"/>
          </a:solidFill>
          <a:ln w="9525">
            <a:solidFill>
              <a:srgbClr val="000000"/>
            </a:solidFill>
            <a:miter lim="800000"/>
            <a:headEnd/>
            <a:tailEnd/>
          </a:ln>
        </xdr:spPr>
        <xdr:txBody>
          <a:bodyPr vertOverflow="clip" wrap="square" lIns="91440" tIns="45720" rIns="91440" bIns="45720" anchor="t" upright="1"/>
          <a:lstStyle/>
          <a:p>
            <a:pPr algn="ctr" rtl="0">
              <a:defRPr sz="1000"/>
            </a:pPr>
            <a:r>
              <a:rPr lang="en-US" sz="1200" b="1" i="0" strike="noStrike">
                <a:solidFill>
                  <a:srgbClr val="000000"/>
                </a:solidFill>
                <a:latin typeface="Times New Roman"/>
                <a:cs typeface="Times New Roman"/>
              </a:rPr>
              <a:t>COL 2</a:t>
            </a:r>
            <a:endParaRPr lang="en-US" sz="1200" b="0" i="0" strike="noStrike">
              <a:solidFill>
                <a:srgbClr val="000000"/>
              </a:solidFill>
              <a:latin typeface="Tms Rmn"/>
            </a:endParaRPr>
          </a:p>
          <a:p>
            <a:pPr algn="l" rtl="0">
              <a:defRPr sz="1000"/>
            </a:pPr>
            <a:endParaRPr lang="en-US" sz="1200" b="0" i="0" strike="noStrike">
              <a:solidFill>
                <a:srgbClr val="000000"/>
              </a:solidFill>
              <a:latin typeface="Tms Rmn"/>
            </a:endParaRPr>
          </a:p>
        </xdr:txBody>
      </xdr:sp>
      <xdr:sp macro="" textlink="">
        <xdr:nvSpPr>
          <xdr:cNvPr id="62" name="Text Box 106"/>
          <xdr:cNvSpPr txBox="1">
            <a:spLocks noChangeArrowheads="1"/>
          </xdr:cNvSpPr>
        </xdr:nvSpPr>
        <xdr:spPr bwMode="auto">
          <a:xfrm>
            <a:off x="339" y="326"/>
            <a:ext cx="75" cy="34"/>
          </a:xfrm>
          <a:prstGeom prst="rect">
            <a:avLst/>
          </a:prstGeom>
          <a:solidFill>
            <a:srgbClr val="FFC000"/>
          </a:solidFill>
          <a:ln w="9525">
            <a:solidFill>
              <a:srgbClr val="000000"/>
            </a:solidFill>
            <a:miter lim="800000"/>
            <a:headEnd/>
            <a:tailEnd/>
          </a:ln>
        </xdr:spPr>
        <xdr:txBody>
          <a:bodyPr vertOverflow="clip" wrap="square" lIns="91440" tIns="45720" rIns="91440" bIns="45720" anchor="t" upright="1"/>
          <a:lstStyle/>
          <a:p>
            <a:pPr algn="ctr" rtl="0">
              <a:defRPr sz="1000"/>
            </a:pPr>
            <a:r>
              <a:rPr lang="en-US" sz="1200" b="1" i="0" strike="noStrike">
                <a:solidFill>
                  <a:srgbClr val="000000"/>
                </a:solidFill>
                <a:latin typeface="Times New Roman"/>
                <a:cs typeface="Times New Roman"/>
              </a:rPr>
              <a:t>COL 3</a:t>
            </a:r>
            <a:endParaRPr lang="en-US" sz="1200" b="0" i="0" strike="noStrike">
              <a:solidFill>
                <a:srgbClr val="000000"/>
              </a:solidFill>
              <a:latin typeface="Tms Rmn"/>
            </a:endParaRPr>
          </a:p>
          <a:p>
            <a:pPr algn="l" rtl="0">
              <a:defRPr sz="1000"/>
            </a:pPr>
            <a:endParaRPr lang="en-US" sz="1200" b="0" i="0" strike="noStrike">
              <a:solidFill>
                <a:srgbClr val="000000"/>
              </a:solidFill>
              <a:latin typeface="Tms Rmn"/>
            </a:endParaRPr>
          </a:p>
        </xdr:txBody>
      </xdr:sp>
    </xdr:grpSp>
    <xdr:clientData/>
  </xdr:twoCellAnchor>
  <xdr:twoCellAnchor>
    <xdr:from>
      <xdr:col>28</xdr:col>
      <xdr:colOff>0</xdr:colOff>
      <xdr:row>8</xdr:row>
      <xdr:rowOff>0</xdr:rowOff>
    </xdr:from>
    <xdr:to>
      <xdr:col>28</xdr:col>
      <xdr:colOff>108642</xdr:colOff>
      <xdr:row>9</xdr:row>
      <xdr:rowOff>170787</xdr:rowOff>
    </xdr:to>
    <xdr:sp macro="" textlink="">
      <xdr:nvSpPr>
        <xdr:cNvPr id="63" name="AutoShape 103"/>
        <xdr:cNvSpPr>
          <a:spLocks/>
        </xdr:cNvSpPr>
      </xdr:nvSpPr>
      <xdr:spPr bwMode="auto">
        <a:xfrm>
          <a:off x="18288000" y="3514725"/>
          <a:ext cx="108642" cy="370812"/>
        </a:xfrm>
        <a:prstGeom prst="rightBrace">
          <a:avLst>
            <a:gd name="adj1" fmla="val 37500"/>
            <a:gd name="adj2" fmla="val 50000"/>
          </a:avLst>
        </a:prstGeom>
        <a:noFill/>
        <a:ln w="9525">
          <a:solidFill>
            <a:srgbClr val="000000"/>
          </a:solidFill>
          <a:round/>
          <a:headEnd/>
          <a:tailEnd/>
        </a:ln>
      </xdr:spPr>
    </xdr:sp>
    <xdr:clientData/>
  </xdr:twoCellAnchor>
  <xdr:twoCellAnchor>
    <xdr:from>
      <xdr:col>28</xdr:col>
      <xdr:colOff>19050</xdr:colOff>
      <xdr:row>6</xdr:row>
      <xdr:rowOff>28574</xdr:rowOff>
    </xdr:from>
    <xdr:to>
      <xdr:col>28</xdr:col>
      <xdr:colOff>108642</xdr:colOff>
      <xdr:row>7</xdr:row>
      <xdr:rowOff>170786</xdr:rowOff>
    </xdr:to>
    <xdr:sp macro="" textlink="">
      <xdr:nvSpPr>
        <xdr:cNvPr id="64" name="AutoShape 103"/>
        <xdr:cNvSpPr>
          <a:spLocks/>
        </xdr:cNvSpPr>
      </xdr:nvSpPr>
      <xdr:spPr bwMode="auto">
        <a:xfrm>
          <a:off x="18307050" y="3143249"/>
          <a:ext cx="89592" cy="342237"/>
        </a:xfrm>
        <a:prstGeom prst="rightBrace">
          <a:avLst>
            <a:gd name="adj1" fmla="val 37500"/>
            <a:gd name="adj2" fmla="val 50000"/>
          </a:avLst>
        </a:prstGeom>
        <a:noFill/>
        <a:ln w="9525">
          <a:solidFill>
            <a:srgbClr val="000000"/>
          </a:solidFill>
          <a:round/>
          <a:headEnd/>
          <a:tailEnd/>
        </a:ln>
      </xdr:spPr>
    </xdr:sp>
    <xdr:clientData/>
  </xdr:twoCellAnchor>
  <xdr:twoCellAnchor>
    <xdr:from>
      <xdr:col>39</xdr:col>
      <xdr:colOff>2</xdr:colOff>
      <xdr:row>6</xdr:row>
      <xdr:rowOff>21039</xdr:rowOff>
    </xdr:from>
    <xdr:to>
      <xdr:col>40</xdr:col>
      <xdr:colOff>286696</xdr:colOff>
      <xdr:row>11</xdr:row>
      <xdr:rowOff>183461</xdr:rowOff>
    </xdr:to>
    <xdr:grpSp>
      <xdr:nvGrpSpPr>
        <xdr:cNvPr id="65" name="Group 100"/>
        <xdr:cNvGrpSpPr>
          <a:grpSpLocks/>
        </xdr:cNvGrpSpPr>
      </xdr:nvGrpSpPr>
      <xdr:grpSpPr bwMode="auto">
        <a:xfrm>
          <a:off x="25050752" y="3113489"/>
          <a:ext cx="928044" cy="1153022"/>
          <a:chOff x="315" y="249"/>
          <a:chExt cx="99" cy="116"/>
        </a:xfrm>
      </xdr:grpSpPr>
      <xdr:sp macro="" textlink="">
        <xdr:nvSpPr>
          <xdr:cNvPr id="66" name="AutoShape 103"/>
          <xdr:cNvSpPr>
            <a:spLocks/>
          </xdr:cNvSpPr>
        </xdr:nvSpPr>
        <xdr:spPr bwMode="auto">
          <a:xfrm>
            <a:off x="315" y="328"/>
            <a:ext cx="12" cy="37"/>
          </a:xfrm>
          <a:prstGeom prst="rightBrace">
            <a:avLst>
              <a:gd name="adj1" fmla="val 37500"/>
              <a:gd name="adj2" fmla="val 50000"/>
            </a:avLst>
          </a:prstGeom>
          <a:noFill/>
          <a:ln w="9525">
            <a:solidFill>
              <a:srgbClr val="000000"/>
            </a:solidFill>
            <a:round/>
            <a:headEnd/>
            <a:tailEnd/>
          </a:ln>
        </xdr:spPr>
      </xdr:sp>
      <xdr:sp macro="" textlink="">
        <xdr:nvSpPr>
          <xdr:cNvPr id="67" name="Text Box 104"/>
          <xdr:cNvSpPr txBox="1">
            <a:spLocks noChangeArrowheads="1"/>
          </xdr:cNvSpPr>
        </xdr:nvSpPr>
        <xdr:spPr bwMode="auto">
          <a:xfrm>
            <a:off x="336" y="249"/>
            <a:ext cx="76" cy="31"/>
          </a:xfrm>
          <a:prstGeom prst="rect">
            <a:avLst/>
          </a:prstGeom>
          <a:solidFill>
            <a:srgbClr val="339933"/>
          </a:solidFill>
          <a:ln w="9525">
            <a:solidFill>
              <a:srgbClr val="000000"/>
            </a:solidFill>
            <a:miter lim="800000"/>
            <a:headEnd/>
            <a:tailEnd/>
          </a:ln>
        </xdr:spPr>
        <xdr:txBody>
          <a:bodyPr vertOverflow="clip" wrap="square" lIns="91440" tIns="45720" rIns="91440" bIns="45720" anchor="t" upright="1"/>
          <a:lstStyle/>
          <a:p>
            <a:pPr algn="ctr" rtl="0">
              <a:defRPr sz="1000"/>
            </a:pPr>
            <a:r>
              <a:rPr lang="en-US" sz="1200" b="1" i="0" strike="noStrike">
                <a:solidFill>
                  <a:srgbClr val="000000"/>
                </a:solidFill>
                <a:latin typeface="Times New Roman"/>
                <a:cs typeface="Times New Roman"/>
              </a:rPr>
              <a:t>COL 1</a:t>
            </a:r>
            <a:endParaRPr lang="en-US" sz="1200" b="0" i="0" strike="noStrike">
              <a:solidFill>
                <a:srgbClr val="000000"/>
              </a:solidFill>
              <a:latin typeface="Tms Rmn"/>
            </a:endParaRPr>
          </a:p>
          <a:p>
            <a:pPr algn="l" rtl="0">
              <a:defRPr sz="1000"/>
            </a:pPr>
            <a:endParaRPr lang="en-US" sz="1200" b="0" i="0" strike="noStrike">
              <a:solidFill>
                <a:srgbClr val="000000"/>
              </a:solidFill>
              <a:latin typeface="Tms Rmn"/>
            </a:endParaRPr>
          </a:p>
        </xdr:txBody>
      </xdr:sp>
      <xdr:sp macro="" textlink="">
        <xdr:nvSpPr>
          <xdr:cNvPr id="68" name="Text Box 105"/>
          <xdr:cNvSpPr txBox="1">
            <a:spLocks noChangeArrowheads="1"/>
          </xdr:cNvSpPr>
        </xdr:nvSpPr>
        <xdr:spPr bwMode="auto">
          <a:xfrm>
            <a:off x="338" y="287"/>
            <a:ext cx="75" cy="32"/>
          </a:xfrm>
          <a:prstGeom prst="rect">
            <a:avLst/>
          </a:prstGeom>
          <a:solidFill>
            <a:srgbClr val="FCF305"/>
          </a:solidFill>
          <a:ln w="9525">
            <a:solidFill>
              <a:srgbClr val="000000"/>
            </a:solidFill>
            <a:miter lim="800000"/>
            <a:headEnd/>
            <a:tailEnd/>
          </a:ln>
        </xdr:spPr>
        <xdr:txBody>
          <a:bodyPr vertOverflow="clip" wrap="square" lIns="91440" tIns="45720" rIns="91440" bIns="45720" anchor="t" upright="1"/>
          <a:lstStyle/>
          <a:p>
            <a:pPr algn="ctr" rtl="0">
              <a:defRPr sz="1000"/>
            </a:pPr>
            <a:r>
              <a:rPr lang="en-US" sz="1200" b="1" i="0" strike="noStrike">
                <a:solidFill>
                  <a:srgbClr val="000000"/>
                </a:solidFill>
                <a:latin typeface="Times New Roman"/>
                <a:cs typeface="Times New Roman"/>
              </a:rPr>
              <a:t>COL 2</a:t>
            </a:r>
            <a:endParaRPr lang="en-US" sz="1200" b="0" i="0" strike="noStrike">
              <a:solidFill>
                <a:srgbClr val="000000"/>
              </a:solidFill>
              <a:latin typeface="Tms Rmn"/>
            </a:endParaRPr>
          </a:p>
          <a:p>
            <a:pPr algn="l" rtl="0">
              <a:defRPr sz="1000"/>
            </a:pPr>
            <a:endParaRPr lang="en-US" sz="1200" b="0" i="0" strike="noStrike">
              <a:solidFill>
                <a:srgbClr val="000000"/>
              </a:solidFill>
              <a:latin typeface="Tms Rmn"/>
            </a:endParaRPr>
          </a:p>
        </xdr:txBody>
      </xdr:sp>
      <xdr:sp macro="" textlink="">
        <xdr:nvSpPr>
          <xdr:cNvPr id="69" name="Text Box 106"/>
          <xdr:cNvSpPr txBox="1">
            <a:spLocks noChangeArrowheads="1"/>
          </xdr:cNvSpPr>
        </xdr:nvSpPr>
        <xdr:spPr bwMode="auto">
          <a:xfrm>
            <a:off x="339" y="326"/>
            <a:ext cx="75" cy="34"/>
          </a:xfrm>
          <a:prstGeom prst="rect">
            <a:avLst/>
          </a:prstGeom>
          <a:solidFill>
            <a:srgbClr val="FFC000"/>
          </a:solidFill>
          <a:ln w="9525">
            <a:solidFill>
              <a:srgbClr val="000000"/>
            </a:solidFill>
            <a:miter lim="800000"/>
            <a:headEnd/>
            <a:tailEnd/>
          </a:ln>
        </xdr:spPr>
        <xdr:txBody>
          <a:bodyPr vertOverflow="clip" wrap="square" lIns="91440" tIns="45720" rIns="91440" bIns="45720" anchor="t" upright="1"/>
          <a:lstStyle/>
          <a:p>
            <a:pPr algn="ctr" rtl="0">
              <a:defRPr sz="1000"/>
            </a:pPr>
            <a:r>
              <a:rPr lang="en-US" sz="1200" b="1" i="0" strike="noStrike">
                <a:solidFill>
                  <a:srgbClr val="000000"/>
                </a:solidFill>
                <a:latin typeface="Times New Roman"/>
                <a:cs typeface="Times New Roman"/>
              </a:rPr>
              <a:t>COL 3</a:t>
            </a:r>
            <a:endParaRPr lang="en-US" sz="1200" b="0" i="0" strike="noStrike">
              <a:solidFill>
                <a:srgbClr val="000000"/>
              </a:solidFill>
              <a:latin typeface="Tms Rmn"/>
            </a:endParaRPr>
          </a:p>
          <a:p>
            <a:pPr algn="l" rtl="0">
              <a:defRPr sz="1000"/>
            </a:pPr>
            <a:endParaRPr lang="en-US" sz="1200" b="0" i="0" strike="noStrike">
              <a:solidFill>
                <a:srgbClr val="000000"/>
              </a:solidFill>
              <a:latin typeface="Tms Rmn"/>
            </a:endParaRPr>
          </a:p>
        </xdr:txBody>
      </xdr:sp>
    </xdr:grpSp>
    <xdr:clientData/>
  </xdr:twoCellAnchor>
  <xdr:twoCellAnchor>
    <xdr:from>
      <xdr:col>39</xdr:col>
      <xdr:colOff>19050</xdr:colOff>
      <xdr:row>8</xdr:row>
      <xdr:rowOff>19050</xdr:rowOff>
    </xdr:from>
    <xdr:to>
      <xdr:col>39</xdr:col>
      <xdr:colOff>108642</xdr:colOff>
      <xdr:row>9</xdr:row>
      <xdr:rowOff>142213</xdr:rowOff>
    </xdr:to>
    <xdr:sp macro="" textlink="">
      <xdr:nvSpPr>
        <xdr:cNvPr id="70" name="AutoShape 103"/>
        <xdr:cNvSpPr>
          <a:spLocks/>
        </xdr:cNvSpPr>
      </xdr:nvSpPr>
      <xdr:spPr bwMode="auto">
        <a:xfrm>
          <a:off x="24403050" y="3533775"/>
          <a:ext cx="89592" cy="323188"/>
        </a:xfrm>
        <a:prstGeom prst="rightBrace">
          <a:avLst>
            <a:gd name="adj1" fmla="val 37500"/>
            <a:gd name="adj2" fmla="val 50000"/>
          </a:avLst>
        </a:prstGeom>
        <a:noFill/>
        <a:ln w="9525">
          <a:solidFill>
            <a:srgbClr val="000000"/>
          </a:solidFill>
          <a:round/>
          <a:headEnd/>
          <a:tailEnd/>
        </a:ln>
      </xdr:spPr>
    </xdr:sp>
    <xdr:clientData/>
  </xdr:twoCellAnchor>
  <xdr:twoCellAnchor>
    <xdr:from>
      <xdr:col>39</xdr:col>
      <xdr:colOff>9525</xdr:colOff>
      <xdr:row>6</xdr:row>
      <xdr:rowOff>9526</xdr:rowOff>
    </xdr:from>
    <xdr:to>
      <xdr:col>39</xdr:col>
      <xdr:colOff>108642</xdr:colOff>
      <xdr:row>7</xdr:row>
      <xdr:rowOff>142213</xdr:rowOff>
    </xdr:to>
    <xdr:sp macro="" textlink="">
      <xdr:nvSpPr>
        <xdr:cNvPr id="71" name="AutoShape 103"/>
        <xdr:cNvSpPr>
          <a:spLocks/>
        </xdr:cNvSpPr>
      </xdr:nvSpPr>
      <xdr:spPr bwMode="auto">
        <a:xfrm>
          <a:off x="24393525" y="3124201"/>
          <a:ext cx="99117" cy="332712"/>
        </a:xfrm>
        <a:prstGeom prst="rightBrace">
          <a:avLst>
            <a:gd name="adj1" fmla="val 37500"/>
            <a:gd name="adj2" fmla="val 50000"/>
          </a:avLst>
        </a:prstGeom>
        <a:noFill/>
        <a:ln w="9525">
          <a:solidFill>
            <a:srgbClr val="000000"/>
          </a:solidFill>
          <a:round/>
          <a:headEnd/>
          <a:tailEnd/>
        </a:ln>
      </xdr:spPr>
    </xdr:sp>
    <xdr:clientData/>
  </xdr:twoCellAnchor>
  <xdr:twoCellAnchor>
    <xdr:from>
      <xdr:col>46</xdr:col>
      <xdr:colOff>0</xdr:colOff>
      <xdr:row>6</xdr:row>
      <xdr:rowOff>11513</xdr:rowOff>
    </xdr:from>
    <xdr:to>
      <xdr:col>47</xdr:col>
      <xdr:colOff>286694</xdr:colOff>
      <xdr:row>11</xdr:row>
      <xdr:rowOff>173935</xdr:rowOff>
    </xdr:to>
    <xdr:grpSp>
      <xdr:nvGrpSpPr>
        <xdr:cNvPr id="72" name="Group 100"/>
        <xdr:cNvGrpSpPr>
          <a:grpSpLocks/>
        </xdr:cNvGrpSpPr>
      </xdr:nvGrpSpPr>
      <xdr:grpSpPr bwMode="auto">
        <a:xfrm>
          <a:off x="29648150" y="3103963"/>
          <a:ext cx="928044" cy="1153022"/>
          <a:chOff x="315" y="249"/>
          <a:chExt cx="99" cy="116"/>
        </a:xfrm>
      </xdr:grpSpPr>
      <xdr:sp macro="" textlink="">
        <xdr:nvSpPr>
          <xdr:cNvPr id="73" name="AutoShape 103"/>
          <xdr:cNvSpPr>
            <a:spLocks/>
          </xdr:cNvSpPr>
        </xdr:nvSpPr>
        <xdr:spPr bwMode="auto">
          <a:xfrm>
            <a:off x="315" y="328"/>
            <a:ext cx="12" cy="37"/>
          </a:xfrm>
          <a:prstGeom prst="rightBrace">
            <a:avLst>
              <a:gd name="adj1" fmla="val 37500"/>
              <a:gd name="adj2" fmla="val 50000"/>
            </a:avLst>
          </a:prstGeom>
          <a:noFill/>
          <a:ln w="9525">
            <a:solidFill>
              <a:srgbClr val="000000"/>
            </a:solidFill>
            <a:round/>
            <a:headEnd/>
            <a:tailEnd/>
          </a:ln>
        </xdr:spPr>
      </xdr:sp>
      <xdr:sp macro="" textlink="">
        <xdr:nvSpPr>
          <xdr:cNvPr id="74" name="Text Box 104"/>
          <xdr:cNvSpPr txBox="1">
            <a:spLocks noChangeArrowheads="1"/>
          </xdr:cNvSpPr>
        </xdr:nvSpPr>
        <xdr:spPr bwMode="auto">
          <a:xfrm>
            <a:off x="336" y="249"/>
            <a:ext cx="76" cy="31"/>
          </a:xfrm>
          <a:prstGeom prst="rect">
            <a:avLst/>
          </a:prstGeom>
          <a:solidFill>
            <a:srgbClr val="339933"/>
          </a:solidFill>
          <a:ln w="9525">
            <a:solidFill>
              <a:srgbClr val="000000"/>
            </a:solidFill>
            <a:miter lim="800000"/>
            <a:headEnd/>
            <a:tailEnd/>
          </a:ln>
        </xdr:spPr>
        <xdr:txBody>
          <a:bodyPr vertOverflow="clip" wrap="square" lIns="91440" tIns="45720" rIns="91440" bIns="45720" anchor="t" upright="1"/>
          <a:lstStyle/>
          <a:p>
            <a:pPr algn="ctr" rtl="0">
              <a:defRPr sz="1000"/>
            </a:pPr>
            <a:r>
              <a:rPr lang="en-US" sz="1200" b="1" i="0" strike="noStrike">
                <a:solidFill>
                  <a:srgbClr val="000000"/>
                </a:solidFill>
                <a:latin typeface="Times New Roman"/>
                <a:cs typeface="Times New Roman"/>
              </a:rPr>
              <a:t>COL 1</a:t>
            </a:r>
            <a:endParaRPr lang="en-US" sz="1200" b="0" i="0" strike="noStrike">
              <a:solidFill>
                <a:srgbClr val="000000"/>
              </a:solidFill>
              <a:latin typeface="Tms Rmn"/>
            </a:endParaRPr>
          </a:p>
          <a:p>
            <a:pPr algn="l" rtl="0">
              <a:defRPr sz="1000"/>
            </a:pPr>
            <a:endParaRPr lang="en-US" sz="1200" b="0" i="0" strike="noStrike">
              <a:solidFill>
                <a:srgbClr val="000000"/>
              </a:solidFill>
              <a:latin typeface="Tms Rmn"/>
            </a:endParaRPr>
          </a:p>
        </xdr:txBody>
      </xdr:sp>
      <xdr:sp macro="" textlink="">
        <xdr:nvSpPr>
          <xdr:cNvPr id="75" name="Text Box 105"/>
          <xdr:cNvSpPr txBox="1">
            <a:spLocks noChangeArrowheads="1"/>
          </xdr:cNvSpPr>
        </xdr:nvSpPr>
        <xdr:spPr bwMode="auto">
          <a:xfrm>
            <a:off x="338" y="287"/>
            <a:ext cx="75" cy="32"/>
          </a:xfrm>
          <a:prstGeom prst="rect">
            <a:avLst/>
          </a:prstGeom>
          <a:solidFill>
            <a:srgbClr val="FCF305"/>
          </a:solidFill>
          <a:ln w="9525">
            <a:solidFill>
              <a:srgbClr val="000000"/>
            </a:solidFill>
            <a:miter lim="800000"/>
            <a:headEnd/>
            <a:tailEnd/>
          </a:ln>
        </xdr:spPr>
        <xdr:txBody>
          <a:bodyPr vertOverflow="clip" wrap="square" lIns="91440" tIns="45720" rIns="91440" bIns="45720" anchor="t" upright="1"/>
          <a:lstStyle/>
          <a:p>
            <a:pPr algn="ctr" rtl="0">
              <a:defRPr sz="1000"/>
            </a:pPr>
            <a:r>
              <a:rPr lang="en-US" sz="1200" b="1" i="0" strike="noStrike">
                <a:solidFill>
                  <a:srgbClr val="000000"/>
                </a:solidFill>
                <a:latin typeface="Times New Roman"/>
                <a:cs typeface="Times New Roman"/>
              </a:rPr>
              <a:t>COL 2</a:t>
            </a:r>
            <a:endParaRPr lang="en-US" sz="1200" b="0" i="0" strike="noStrike">
              <a:solidFill>
                <a:srgbClr val="000000"/>
              </a:solidFill>
              <a:latin typeface="Tms Rmn"/>
            </a:endParaRPr>
          </a:p>
          <a:p>
            <a:pPr algn="l" rtl="0">
              <a:defRPr sz="1000"/>
            </a:pPr>
            <a:endParaRPr lang="en-US" sz="1200" b="0" i="0" strike="noStrike">
              <a:solidFill>
                <a:srgbClr val="000000"/>
              </a:solidFill>
              <a:latin typeface="Tms Rmn"/>
            </a:endParaRPr>
          </a:p>
        </xdr:txBody>
      </xdr:sp>
      <xdr:sp macro="" textlink="">
        <xdr:nvSpPr>
          <xdr:cNvPr id="76" name="Text Box 106"/>
          <xdr:cNvSpPr txBox="1">
            <a:spLocks noChangeArrowheads="1"/>
          </xdr:cNvSpPr>
        </xdr:nvSpPr>
        <xdr:spPr bwMode="auto">
          <a:xfrm>
            <a:off x="339" y="326"/>
            <a:ext cx="75" cy="34"/>
          </a:xfrm>
          <a:prstGeom prst="rect">
            <a:avLst/>
          </a:prstGeom>
          <a:solidFill>
            <a:srgbClr val="FFC000"/>
          </a:solidFill>
          <a:ln w="9525">
            <a:solidFill>
              <a:srgbClr val="000000"/>
            </a:solidFill>
            <a:miter lim="800000"/>
            <a:headEnd/>
            <a:tailEnd/>
          </a:ln>
        </xdr:spPr>
        <xdr:txBody>
          <a:bodyPr vertOverflow="clip" wrap="square" lIns="91440" tIns="45720" rIns="91440" bIns="45720" anchor="t" upright="1"/>
          <a:lstStyle/>
          <a:p>
            <a:pPr algn="ctr" rtl="0">
              <a:defRPr sz="1000"/>
            </a:pPr>
            <a:r>
              <a:rPr lang="en-US" sz="1200" b="1" i="0" strike="noStrike">
                <a:solidFill>
                  <a:srgbClr val="000000"/>
                </a:solidFill>
                <a:latin typeface="Times New Roman"/>
                <a:cs typeface="Times New Roman"/>
              </a:rPr>
              <a:t>COL 3</a:t>
            </a:r>
            <a:endParaRPr lang="en-US" sz="1200" b="0" i="0" strike="noStrike">
              <a:solidFill>
                <a:srgbClr val="000000"/>
              </a:solidFill>
              <a:latin typeface="Tms Rmn"/>
            </a:endParaRPr>
          </a:p>
          <a:p>
            <a:pPr algn="l" rtl="0">
              <a:defRPr sz="1000"/>
            </a:pPr>
            <a:endParaRPr lang="en-US" sz="1200" b="0" i="0" strike="noStrike">
              <a:solidFill>
                <a:srgbClr val="000000"/>
              </a:solidFill>
              <a:latin typeface="Tms Rmn"/>
            </a:endParaRPr>
          </a:p>
        </xdr:txBody>
      </xdr:sp>
    </xdr:grpSp>
    <xdr:clientData/>
  </xdr:twoCellAnchor>
  <xdr:twoCellAnchor>
    <xdr:from>
      <xdr:col>46</xdr:col>
      <xdr:colOff>19048</xdr:colOff>
      <xdr:row>8</xdr:row>
      <xdr:rowOff>9524</xdr:rowOff>
    </xdr:from>
    <xdr:to>
      <xdr:col>46</xdr:col>
      <xdr:colOff>108640</xdr:colOff>
      <xdr:row>9</xdr:row>
      <xdr:rowOff>132687</xdr:rowOff>
    </xdr:to>
    <xdr:sp macro="" textlink="">
      <xdr:nvSpPr>
        <xdr:cNvPr id="77" name="AutoShape 103"/>
        <xdr:cNvSpPr>
          <a:spLocks/>
        </xdr:cNvSpPr>
      </xdr:nvSpPr>
      <xdr:spPr bwMode="auto">
        <a:xfrm>
          <a:off x="28670248" y="3524249"/>
          <a:ext cx="89592" cy="323188"/>
        </a:xfrm>
        <a:prstGeom prst="rightBrace">
          <a:avLst>
            <a:gd name="adj1" fmla="val 37500"/>
            <a:gd name="adj2" fmla="val 50000"/>
          </a:avLst>
        </a:prstGeom>
        <a:noFill/>
        <a:ln w="9525">
          <a:solidFill>
            <a:srgbClr val="000000"/>
          </a:solidFill>
          <a:round/>
          <a:headEnd/>
          <a:tailEnd/>
        </a:ln>
      </xdr:spPr>
    </xdr:sp>
    <xdr:clientData/>
  </xdr:twoCellAnchor>
  <xdr:twoCellAnchor>
    <xdr:from>
      <xdr:col>46</xdr:col>
      <xdr:colOff>9523</xdr:colOff>
      <xdr:row>6</xdr:row>
      <xdr:rowOff>0</xdr:rowOff>
    </xdr:from>
    <xdr:to>
      <xdr:col>46</xdr:col>
      <xdr:colOff>108640</xdr:colOff>
      <xdr:row>7</xdr:row>
      <xdr:rowOff>132687</xdr:rowOff>
    </xdr:to>
    <xdr:sp macro="" textlink="">
      <xdr:nvSpPr>
        <xdr:cNvPr id="78" name="AutoShape 103"/>
        <xdr:cNvSpPr>
          <a:spLocks/>
        </xdr:cNvSpPr>
      </xdr:nvSpPr>
      <xdr:spPr bwMode="auto">
        <a:xfrm>
          <a:off x="28660723" y="3114675"/>
          <a:ext cx="99117" cy="332712"/>
        </a:xfrm>
        <a:prstGeom prst="rightBrace">
          <a:avLst>
            <a:gd name="adj1" fmla="val 37500"/>
            <a:gd name="adj2" fmla="val 50000"/>
          </a:avLst>
        </a:prstGeom>
        <a:noFill/>
        <a:ln w="9525">
          <a:solidFill>
            <a:srgbClr val="000000"/>
          </a:solidFill>
          <a:round/>
          <a:headEnd/>
          <a:tailEnd/>
        </a:ln>
      </xdr:spPr>
    </xdr:sp>
    <xdr:clientData/>
  </xdr:twoCellAnchor>
  <xdr:twoCellAnchor>
    <xdr:from>
      <xdr:col>52</xdr:col>
      <xdr:colOff>0</xdr:colOff>
      <xdr:row>6</xdr:row>
      <xdr:rowOff>11513</xdr:rowOff>
    </xdr:from>
    <xdr:to>
      <xdr:col>53</xdr:col>
      <xdr:colOff>286694</xdr:colOff>
      <xdr:row>11</xdr:row>
      <xdr:rowOff>173935</xdr:rowOff>
    </xdr:to>
    <xdr:grpSp>
      <xdr:nvGrpSpPr>
        <xdr:cNvPr id="86" name="Group 100"/>
        <xdr:cNvGrpSpPr>
          <a:grpSpLocks/>
        </xdr:cNvGrpSpPr>
      </xdr:nvGrpSpPr>
      <xdr:grpSpPr bwMode="auto">
        <a:xfrm>
          <a:off x="33496250" y="3103963"/>
          <a:ext cx="928044" cy="1153022"/>
          <a:chOff x="315" y="249"/>
          <a:chExt cx="99" cy="116"/>
        </a:xfrm>
      </xdr:grpSpPr>
      <xdr:sp macro="" textlink="">
        <xdr:nvSpPr>
          <xdr:cNvPr id="87" name="AutoShape 103"/>
          <xdr:cNvSpPr>
            <a:spLocks/>
          </xdr:cNvSpPr>
        </xdr:nvSpPr>
        <xdr:spPr bwMode="auto">
          <a:xfrm>
            <a:off x="315" y="328"/>
            <a:ext cx="12" cy="37"/>
          </a:xfrm>
          <a:prstGeom prst="rightBrace">
            <a:avLst>
              <a:gd name="adj1" fmla="val 37500"/>
              <a:gd name="adj2" fmla="val 50000"/>
            </a:avLst>
          </a:prstGeom>
          <a:noFill/>
          <a:ln w="9525">
            <a:solidFill>
              <a:srgbClr val="000000"/>
            </a:solidFill>
            <a:round/>
            <a:headEnd/>
            <a:tailEnd/>
          </a:ln>
        </xdr:spPr>
      </xdr:sp>
      <xdr:sp macro="" textlink="">
        <xdr:nvSpPr>
          <xdr:cNvPr id="88" name="Text Box 104"/>
          <xdr:cNvSpPr txBox="1">
            <a:spLocks noChangeArrowheads="1"/>
          </xdr:cNvSpPr>
        </xdr:nvSpPr>
        <xdr:spPr bwMode="auto">
          <a:xfrm>
            <a:off x="336" y="249"/>
            <a:ext cx="76" cy="31"/>
          </a:xfrm>
          <a:prstGeom prst="rect">
            <a:avLst/>
          </a:prstGeom>
          <a:solidFill>
            <a:srgbClr val="339933"/>
          </a:solidFill>
          <a:ln w="9525">
            <a:solidFill>
              <a:srgbClr val="000000"/>
            </a:solidFill>
            <a:miter lim="800000"/>
            <a:headEnd/>
            <a:tailEnd/>
          </a:ln>
        </xdr:spPr>
        <xdr:txBody>
          <a:bodyPr vertOverflow="clip" wrap="square" lIns="91440" tIns="45720" rIns="91440" bIns="45720" anchor="t" upright="1"/>
          <a:lstStyle/>
          <a:p>
            <a:pPr algn="ctr" rtl="0">
              <a:defRPr sz="1000"/>
            </a:pPr>
            <a:r>
              <a:rPr lang="en-US" sz="1200" b="1" i="0" strike="noStrike">
                <a:solidFill>
                  <a:srgbClr val="000000"/>
                </a:solidFill>
                <a:latin typeface="Times New Roman"/>
                <a:cs typeface="Times New Roman"/>
              </a:rPr>
              <a:t>COL 1</a:t>
            </a:r>
            <a:endParaRPr lang="en-US" sz="1200" b="0" i="0" strike="noStrike">
              <a:solidFill>
                <a:srgbClr val="000000"/>
              </a:solidFill>
              <a:latin typeface="Tms Rmn"/>
            </a:endParaRPr>
          </a:p>
          <a:p>
            <a:pPr algn="l" rtl="0">
              <a:defRPr sz="1000"/>
            </a:pPr>
            <a:endParaRPr lang="en-US" sz="1200" b="0" i="0" strike="noStrike">
              <a:solidFill>
                <a:srgbClr val="000000"/>
              </a:solidFill>
              <a:latin typeface="Tms Rmn"/>
            </a:endParaRPr>
          </a:p>
        </xdr:txBody>
      </xdr:sp>
      <xdr:sp macro="" textlink="">
        <xdr:nvSpPr>
          <xdr:cNvPr id="89" name="Text Box 105"/>
          <xdr:cNvSpPr txBox="1">
            <a:spLocks noChangeArrowheads="1"/>
          </xdr:cNvSpPr>
        </xdr:nvSpPr>
        <xdr:spPr bwMode="auto">
          <a:xfrm>
            <a:off x="338" y="287"/>
            <a:ext cx="75" cy="32"/>
          </a:xfrm>
          <a:prstGeom prst="rect">
            <a:avLst/>
          </a:prstGeom>
          <a:solidFill>
            <a:srgbClr val="FCF305"/>
          </a:solidFill>
          <a:ln w="9525">
            <a:solidFill>
              <a:srgbClr val="000000"/>
            </a:solidFill>
            <a:miter lim="800000"/>
            <a:headEnd/>
            <a:tailEnd/>
          </a:ln>
        </xdr:spPr>
        <xdr:txBody>
          <a:bodyPr vertOverflow="clip" wrap="square" lIns="91440" tIns="45720" rIns="91440" bIns="45720" anchor="t" upright="1"/>
          <a:lstStyle/>
          <a:p>
            <a:pPr algn="ctr" rtl="0">
              <a:defRPr sz="1000"/>
            </a:pPr>
            <a:r>
              <a:rPr lang="en-US" sz="1200" b="1" i="0" strike="noStrike">
                <a:solidFill>
                  <a:srgbClr val="000000"/>
                </a:solidFill>
                <a:latin typeface="Times New Roman"/>
                <a:cs typeface="Times New Roman"/>
              </a:rPr>
              <a:t>COL 2</a:t>
            </a:r>
            <a:endParaRPr lang="en-US" sz="1200" b="0" i="0" strike="noStrike">
              <a:solidFill>
                <a:srgbClr val="000000"/>
              </a:solidFill>
              <a:latin typeface="Tms Rmn"/>
            </a:endParaRPr>
          </a:p>
          <a:p>
            <a:pPr algn="l" rtl="0">
              <a:defRPr sz="1000"/>
            </a:pPr>
            <a:endParaRPr lang="en-US" sz="1200" b="0" i="0" strike="noStrike">
              <a:solidFill>
                <a:srgbClr val="000000"/>
              </a:solidFill>
              <a:latin typeface="Tms Rmn"/>
            </a:endParaRPr>
          </a:p>
        </xdr:txBody>
      </xdr:sp>
      <xdr:sp macro="" textlink="">
        <xdr:nvSpPr>
          <xdr:cNvPr id="90" name="Text Box 106"/>
          <xdr:cNvSpPr txBox="1">
            <a:spLocks noChangeArrowheads="1"/>
          </xdr:cNvSpPr>
        </xdr:nvSpPr>
        <xdr:spPr bwMode="auto">
          <a:xfrm>
            <a:off x="339" y="326"/>
            <a:ext cx="75" cy="34"/>
          </a:xfrm>
          <a:prstGeom prst="rect">
            <a:avLst/>
          </a:prstGeom>
          <a:solidFill>
            <a:srgbClr val="FFC000"/>
          </a:solidFill>
          <a:ln w="9525">
            <a:solidFill>
              <a:srgbClr val="000000"/>
            </a:solidFill>
            <a:miter lim="800000"/>
            <a:headEnd/>
            <a:tailEnd/>
          </a:ln>
        </xdr:spPr>
        <xdr:txBody>
          <a:bodyPr vertOverflow="clip" wrap="square" lIns="91440" tIns="45720" rIns="91440" bIns="45720" anchor="t" upright="1"/>
          <a:lstStyle/>
          <a:p>
            <a:pPr algn="ctr" rtl="0">
              <a:defRPr sz="1000"/>
            </a:pPr>
            <a:r>
              <a:rPr lang="en-US" sz="1200" b="1" i="0" strike="noStrike">
                <a:solidFill>
                  <a:srgbClr val="000000"/>
                </a:solidFill>
                <a:latin typeface="Times New Roman"/>
                <a:cs typeface="Times New Roman"/>
              </a:rPr>
              <a:t>COL 3</a:t>
            </a:r>
            <a:endParaRPr lang="en-US" sz="1200" b="0" i="0" strike="noStrike">
              <a:solidFill>
                <a:srgbClr val="000000"/>
              </a:solidFill>
              <a:latin typeface="Tms Rmn"/>
            </a:endParaRPr>
          </a:p>
          <a:p>
            <a:pPr algn="l" rtl="0">
              <a:defRPr sz="1000"/>
            </a:pPr>
            <a:endParaRPr lang="en-US" sz="1200" b="0" i="0" strike="noStrike">
              <a:solidFill>
                <a:srgbClr val="000000"/>
              </a:solidFill>
              <a:latin typeface="Tms Rmn"/>
            </a:endParaRPr>
          </a:p>
        </xdr:txBody>
      </xdr:sp>
    </xdr:grpSp>
    <xdr:clientData/>
  </xdr:twoCellAnchor>
  <xdr:twoCellAnchor>
    <xdr:from>
      <xdr:col>52</xdr:col>
      <xdr:colOff>19048</xdr:colOff>
      <xdr:row>8</xdr:row>
      <xdr:rowOff>9524</xdr:rowOff>
    </xdr:from>
    <xdr:to>
      <xdr:col>52</xdr:col>
      <xdr:colOff>108640</xdr:colOff>
      <xdr:row>9</xdr:row>
      <xdr:rowOff>132687</xdr:rowOff>
    </xdr:to>
    <xdr:sp macro="" textlink="">
      <xdr:nvSpPr>
        <xdr:cNvPr id="91" name="AutoShape 103"/>
        <xdr:cNvSpPr>
          <a:spLocks/>
        </xdr:cNvSpPr>
      </xdr:nvSpPr>
      <xdr:spPr bwMode="auto">
        <a:xfrm>
          <a:off x="28813123" y="3524249"/>
          <a:ext cx="89592" cy="323188"/>
        </a:xfrm>
        <a:prstGeom prst="rightBrace">
          <a:avLst>
            <a:gd name="adj1" fmla="val 37500"/>
            <a:gd name="adj2" fmla="val 50000"/>
          </a:avLst>
        </a:prstGeom>
        <a:noFill/>
        <a:ln w="9525">
          <a:solidFill>
            <a:srgbClr val="000000"/>
          </a:solidFill>
          <a:round/>
          <a:headEnd/>
          <a:tailEnd/>
        </a:ln>
      </xdr:spPr>
    </xdr:sp>
    <xdr:clientData/>
  </xdr:twoCellAnchor>
  <xdr:twoCellAnchor>
    <xdr:from>
      <xdr:col>52</xdr:col>
      <xdr:colOff>9523</xdr:colOff>
      <xdr:row>6</xdr:row>
      <xdr:rowOff>0</xdr:rowOff>
    </xdr:from>
    <xdr:to>
      <xdr:col>52</xdr:col>
      <xdr:colOff>108640</xdr:colOff>
      <xdr:row>7</xdr:row>
      <xdr:rowOff>132687</xdr:rowOff>
    </xdr:to>
    <xdr:sp macro="" textlink="">
      <xdr:nvSpPr>
        <xdr:cNvPr id="92" name="AutoShape 103"/>
        <xdr:cNvSpPr>
          <a:spLocks/>
        </xdr:cNvSpPr>
      </xdr:nvSpPr>
      <xdr:spPr bwMode="auto">
        <a:xfrm>
          <a:off x="28803598" y="3114675"/>
          <a:ext cx="99117" cy="332712"/>
        </a:xfrm>
        <a:prstGeom prst="rightBrace">
          <a:avLst>
            <a:gd name="adj1" fmla="val 375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285750</xdr:colOff>
          <xdr:row>5</xdr:row>
          <xdr:rowOff>95250</xdr:rowOff>
        </xdr:from>
        <xdr:to>
          <xdr:col>2</xdr:col>
          <xdr:colOff>590550</xdr:colOff>
          <xdr:row>5</xdr:row>
          <xdr:rowOff>317500</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285750</xdr:colOff>
          <xdr:row>6</xdr:row>
          <xdr:rowOff>95250</xdr:rowOff>
        </xdr:from>
        <xdr:to>
          <xdr:col>2</xdr:col>
          <xdr:colOff>590550</xdr:colOff>
          <xdr:row>6</xdr:row>
          <xdr:rowOff>317500</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285750</xdr:colOff>
          <xdr:row>7</xdr:row>
          <xdr:rowOff>95250</xdr:rowOff>
        </xdr:from>
        <xdr:to>
          <xdr:col>2</xdr:col>
          <xdr:colOff>590550</xdr:colOff>
          <xdr:row>7</xdr:row>
          <xdr:rowOff>317500</xdr:rowOff>
        </xdr:to>
        <xdr:sp macro="" textlink="">
          <xdr:nvSpPr>
            <xdr:cNvPr id="1029" name="Check Box 5" hidden="1">
              <a:extLst>
                <a:ext uri="{63B3BB69-23CF-44E3-9099-C40C66FF867C}">
                  <a14:compatExt spid="_x0000_s10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285750</xdr:colOff>
          <xdr:row>8</xdr:row>
          <xdr:rowOff>95250</xdr:rowOff>
        </xdr:from>
        <xdr:to>
          <xdr:col>2</xdr:col>
          <xdr:colOff>590550</xdr:colOff>
          <xdr:row>8</xdr:row>
          <xdr:rowOff>317500</xdr:rowOff>
        </xdr:to>
        <xdr:sp macro="" textlink="">
          <xdr:nvSpPr>
            <xdr:cNvPr id="1030" name="Check Box 6" hidden="1">
              <a:extLst>
                <a:ext uri="{63B3BB69-23CF-44E3-9099-C40C66FF867C}">
                  <a14:compatExt spid="_x0000_s10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285750</xdr:colOff>
          <xdr:row>9</xdr:row>
          <xdr:rowOff>95250</xdr:rowOff>
        </xdr:from>
        <xdr:to>
          <xdr:col>2</xdr:col>
          <xdr:colOff>590550</xdr:colOff>
          <xdr:row>9</xdr:row>
          <xdr:rowOff>317500</xdr:rowOff>
        </xdr:to>
        <xdr:sp macro="" textlink="">
          <xdr:nvSpPr>
            <xdr:cNvPr id="1032" name="Check Box 8" hidden="1">
              <a:extLst>
                <a:ext uri="{63B3BB69-23CF-44E3-9099-C40C66FF867C}">
                  <a14:compatExt spid="_x0000_s10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285750</xdr:colOff>
          <xdr:row>10</xdr:row>
          <xdr:rowOff>95250</xdr:rowOff>
        </xdr:from>
        <xdr:to>
          <xdr:col>2</xdr:col>
          <xdr:colOff>590550</xdr:colOff>
          <xdr:row>10</xdr:row>
          <xdr:rowOff>317500</xdr:rowOff>
        </xdr:to>
        <xdr:sp macro="" textlink="">
          <xdr:nvSpPr>
            <xdr:cNvPr id="1034" name="Check Box 10" hidden="1">
              <a:extLst>
                <a:ext uri="{63B3BB69-23CF-44E3-9099-C40C66FF867C}">
                  <a14:compatExt spid="_x0000_s10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285750</xdr:colOff>
          <xdr:row>11</xdr:row>
          <xdr:rowOff>95250</xdr:rowOff>
        </xdr:from>
        <xdr:to>
          <xdr:col>2</xdr:col>
          <xdr:colOff>590550</xdr:colOff>
          <xdr:row>11</xdr:row>
          <xdr:rowOff>317500</xdr:rowOff>
        </xdr:to>
        <xdr:sp macro="" textlink="">
          <xdr:nvSpPr>
            <xdr:cNvPr id="1035" name="Check Box 11" hidden="1">
              <a:extLst>
                <a:ext uri="{63B3BB69-23CF-44E3-9099-C40C66FF867C}">
                  <a14:compatExt spid="_x0000_s10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279400</xdr:colOff>
          <xdr:row>12</xdr:row>
          <xdr:rowOff>171450</xdr:rowOff>
        </xdr:from>
        <xdr:to>
          <xdr:col>2</xdr:col>
          <xdr:colOff>584200</xdr:colOff>
          <xdr:row>12</xdr:row>
          <xdr:rowOff>393700</xdr:rowOff>
        </xdr:to>
        <xdr:sp macro="" textlink="">
          <xdr:nvSpPr>
            <xdr:cNvPr id="1036" name="Check Box 12" hidden="1">
              <a:extLst>
                <a:ext uri="{63B3BB69-23CF-44E3-9099-C40C66FF867C}">
                  <a14:compatExt spid="_x0000_s10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285750</xdr:colOff>
          <xdr:row>13</xdr:row>
          <xdr:rowOff>95250</xdr:rowOff>
        </xdr:from>
        <xdr:to>
          <xdr:col>2</xdr:col>
          <xdr:colOff>590550</xdr:colOff>
          <xdr:row>13</xdr:row>
          <xdr:rowOff>317500</xdr:rowOff>
        </xdr:to>
        <xdr:sp macro="" textlink="">
          <xdr:nvSpPr>
            <xdr:cNvPr id="1037" name="Check Box 13" hidden="1">
              <a:extLst>
                <a:ext uri="{63B3BB69-23CF-44E3-9099-C40C66FF867C}">
                  <a14:compatExt spid="_x0000_s10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285750</xdr:colOff>
          <xdr:row>14</xdr:row>
          <xdr:rowOff>95250</xdr:rowOff>
        </xdr:from>
        <xdr:to>
          <xdr:col>2</xdr:col>
          <xdr:colOff>590550</xdr:colOff>
          <xdr:row>14</xdr:row>
          <xdr:rowOff>317500</xdr:rowOff>
        </xdr:to>
        <xdr:sp macro="" textlink="">
          <xdr:nvSpPr>
            <xdr:cNvPr id="1038" name="Check Box 14" hidden="1">
              <a:extLst>
                <a:ext uri="{63B3BB69-23CF-44E3-9099-C40C66FF867C}">
                  <a14:compatExt spid="_x0000_s10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285750</xdr:colOff>
          <xdr:row>6</xdr:row>
          <xdr:rowOff>31750</xdr:rowOff>
        </xdr:from>
        <xdr:to>
          <xdr:col>2</xdr:col>
          <xdr:colOff>590550</xdr:colOff>
          <xdr:row>6</xdr:row>
          <xdr:rowOff>247650</xdr:rowOff>
        </xdr:to>
        <xdr:sp macro="" textlink="">
          <xdr:nvSpPr>
            <xdr:cNvPr id="6145" name="Check Box 1" hidden="1">
              <a:extLst>
                <a:ext uri="{63B3BB69-23CF-44E3-9099-C40C66FF867C}">
                  <a14:compatExt spid="_x0000_s61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285750</xdr:colOff>
          <xdr:row>7</xdr:row>
          <xdr:rowOff>31750</xdr:rowOff>
        </xdr:from>
        <xdr:to>
          <xdr:col>2</xdr:col>
          <xdr:colOff>590550</xdr:colOff>
          <xdr:row>7</xdr:row>
          <xdr:rowOff>247650</xdr:rowOff>
        </xdr:to>
        <xdr:sp macro="" textlink="">
          <xdr:nvSpPr>
            <xdr:cNvPr id="6146" name="Check Box 2" hidden="1">
              <a:extLst>
                <a:ext uri="{63B3BB69-23CF-44E3-9099-C40C66FF867C}">
                  <a14:compatExt spid="_x0000_s61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285750</xdr:colOff>
          <xdr:row>8</xdr:row>
          <xdr:rowOff>31750</xdr:rowOff>
        </xdr:from>
        <xdr:to>
          <xdr:col>2</xdr:col>
          <xdr:colOff>590550</xdr:colOff>
          <xdr:row>8</xdr:row>
          <xdr:rowOff>247650</xdr:rowOff>
        </xdr:to>
        <xdr:sp macro="" textlink="">
          <xdr:nvSpPr>
            <xdr:cNvPr id="6147" name="Check Box 3" hidden="1">
              <a:extLst>
                <a:ext uri="{63B3BB69-23CF-44E3-9099-C40C66FF867C}">
                  <a14:compatExt spid="_x0000_s61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285750</xdr:colOff>
          <xdr:row>9</xdr:row>
          <xdr:rowOff>31750</xdr:rowOff>
        </xdr:from>
        <xdr:to>
          <xdr:col>2</xdr:col>
          <xdr:colOff>590550</xdr:colOff>
          <xdr:row>9</xdr:row>
          <xdr:rowOff>247650</xdr:rowOff>
        </xdr:to>
        <xdr:sp macro="" textlink="">
          <xdr:nvSpPr>
            <xdr:cNvPr id="6148" name="Check Box 4" hidden="1">
              <a:extLst>
                <a:ext uri="{63B3BB69-23CF-44E3-9099-C40C66FF867C}">
                  <a14:compatExt spid="_x0000_s61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285750</xdr:colOff>
          <xdr:row>10</xdr:row>
          <xdr:rowOff>31750</xdr:rowOff>
        </xdr:from>
        <xdr:to>
          <xdr:col>2</xdr:col>
          <xdr:colOff>590550</xdr:colOff>
          <xdr:row>10</xdr:row>
          <xdr:rowOff>247650</xdr:rowOff>
        </xdr:to>
        <xdr:sp macro="" textlink="">
          <xdr:nvSpPr>
            <xdr:cNvPr id="6149" name="Check Box 5" hidden="1">
              <a:extLst>
                <a:ext uri="{63B3BB69-23CF-44E3-9099-C40C66FF867C}">
                  <a14:compatExt spid="_x0000_s61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285750</xdr:colOff>
          <xdr:row>11</xdr:row>
          <xdr:rowOff>31750</xdr:rowOff>
        </xdr:from>
        <xdr:to>
          <xdr:col>2</xdr:col>
          <xdr:colOff>590550</xdr:colOff>
          <xdr:row>11</xdr:row>
          <xdr:rowOff>247650</xdr:rowOff>
        </xdr:to>
        <xdr:sp macro="" textlink="">
          <xdr:nvSpPr>
            <xdr:cNvPr id="6150" name="Check Box 6" hidden="1">
              <a:extLst>
                <a:ext uri="{63B3BB69-23CF-44E3-9099-C40C66FF867C}">
                  <a14:compatExt spid="_x0000_s61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285750</xdr:colOff>
          <xdr:row>12</xdr:row>
          <xdr:rowOff>31750</xdr:rowOff>
        </xdr:from>
        <xdr:to>
          <xdr:col>2</xdr:col>
          <xdr:colOff>590550</xdr:colOff>
          <xdr:row>12</xdr:row>
          <xdr:rowOff>247650</xdr:rowOff>
        </xdr:to>
        <xdr:sp macro="" textlink="">
          <xdr:nvSpPr>
            <xdr:cNvPr id="6151" name="Check Box 7" hidden="1">
              <a:extLst>
                <a:ext uri="{63B3BB69-23CF-44E3-9099-C40C66FF867C}">
                  <a14:compatExt spid="_x0000_s61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285750</xdr:colOff>
          <xdr:row>13</xdr:row>
          <xdr:rowOff>31750</xdr:rowOff>
        </xdr:from>
        <xdr:to>
          <xdr:col>2</xdr:col>
          <xdr:colOff>590550</xdr:colOff>
          <xdr:row>13</xdr:row>
          <xdr:rowOff>247650</xdr:rowOff>
        </xdr:to>
        <xdr:sp macro="" textlink="">
          <xdr:nvSpPr>
            <xdr:cNvPr id="6152" name="Check Box 8" hidden="1">
              <a:extLst>
                <a:ext uri="{63B3BB69-23CF-44E3-9099-C40C66FF867C}">
                  <a14:compatExt spid="_x0000_s61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285750</xdr:colOff>
          <xdr:row>16</xdr:row>
          <xdr:rowOff>95250</xdr:rowOff>
        </xdr:from>
        <xdr:to>
          <xdr:col>2</xdr:col>
          <xdr:colOff>590550</xdr:colOff>
          <xdr:row>16</xdr:row>
          <xdr:rowOff>317500</xdr:rowOff>
        </xdr:to>
        <xdr:sp macro="" textlink="">
          <xdr:nvSpPr>
            <xdr:cNvPr id="6153" name="Check Box 9" hidden="1">
              <a:extLst>
                <a:ext uri="{63B3BB69-23CF-44E3-9099-C40C66FF867C}">
                  <a14:compatExt spid="_x0000_s61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285750</xdr:colOff>
          <xdr:row>17</xdr:row>
          <xdr:rowOff>31750</xdr:rowOff>
        </xdr:from>
        <xdr:to>
          <xdr:col>2</xdr:col>
          <xdr:colOff>590550</xdr:colOff>
          <xdr:row>17</xdr:row>
          <xdr:rowOff>247650</xdr:rowOff>
        </xdr:to>
        <xdr:sp macro="" textlink="">
          <xdr:nvSpPr>
            <xdr:cNvPr id="6154" name="Check Box 10" hidden="1">
              <a:extLst>
                <a:ext uri="{63B3BB69-23CF-44E3-9099-C40C66FF867C}">
                  <a14:compatExt spid="_x0000_s61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279400</xdr:colOff>
          <xdr:row>18</xdr:row>
          <xdr:rowOff>95250</xdr:rowOff>
        </xdr:from>
        <xdr:to>
          <xdr:col>2</xdr:col>
          <xdr:colOff>584200</xdr:colOff>
          <xdr:row>18</xdr:row>
          <xdr:rowOff>317500</xdr:rowOff>
        </xdr:to>
        <xdr:sp macro="" textlink="">
          <xdr:nvSpPr>
            <xdr:cNvPr id="6155" name="Check Box 11" hidden="1">
              <a:extLst>
                <a:ext uri="{63B3BB69-23CF-44E3-9099-C40C66FF867C}">
                  <a14:compatExt spid="_x0000_s61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285750</xdr:colOff>
          <xdr:row>19</xdr:row>
          <xdr:rowOff>31750</xdr:rowOff>
        </xdr:from>
        <xdr:to>
          <xdr:col>2</xdr:col>
          <xdr:colOff>590550</xdr:colOff>
          <xdr:row>19</xdr:row>
          <xdr:rowOff>247650</xdr:rowOff>
        </xdr:to>
        <xdr:sp macro="" textlink="">
          <xdr:nvSpPr>
            <xdr:cNvPr id="6156" name="Check Box 12" hidden="1">
              <a:extLst>
                <a:ext uri="{63B3BB69-23CF-44E3-9099-C40C66FF867C}">
                  <a14:compatExt spid="_x0000_s61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279400</xdr:colOff>
          <xdr:row>20</xdr:row>
          <xdr:rowOff>228600</xdr:rowOff>
        </xdr:from>
        <xdr:to>
          <xdr:col>2</xdr:col>
          <xdr:colOff>584200</xdr:colOff>
          <xdr:row>20</xdr:row>
          <xdr:rowOff>450850</xdr:rowOff>
        </xdr:to>
        <xdr:sp macro="" textlink="">
          <xdr:nvSpPr>
            <xdr:cNvPr id="6157" name="Check Box 13" hidden="1">
              <a:extLst>
                <a:ext uri="{63B3BB69-23CF-44E3-9099-C40C66FF867C}">
                  <a14:compatExt spid="_x0000_s61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279400</xdr:colOff>
          <xdr:row>21</xdr:row>
          <xdr:rowOff>88900</xdr:rowOff>
        </xdr:from>
        <xdr:to>
          <xdr:col>2</xdr:col>
          <xdr:colOff>584200</xdr:colOff>
          <xdr:row>21</xdr:row>
          <xdr:rowOff>304800</xdr:rowOff>
        </xdr:to>
        <xdr:sp macro="" textlink="">
          <xdr:nvSpPr>
            <xdr:cNvPr id="6158" name="Check Box 14" hidden="1">
              <a:extLst>
                <a:ext uri="{63B3BB69-23CF-44E3-9099-C40C66FF867C}">
                  <a14:compatExt spid="_x0000_s61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285750</xdr:colOff>
          <xdr:row>22</xdr:row>
          <xdr:rowOff>165100</xdr:rowOff>
        </xdr:from>
        <xdr:to>
          <xdr:col>2</xdr:col>
          <xdr:colOff>590550</xdr:colOff>
          <xdr:row>22</xdr:row>
          <xdr:rowOff>381000</xdr:rowOff>
        </xdr:to>
        <xdr:sp macro="" textlink="">
          <xdr:nvSpPr>
            <xdr:cNvPr id="6159" name="Check Box 15" hidden="1">
              <a:extLst>
                <a:ext uri="{63B3BB69-23CF-44E3-9099-C40C66FF867C}">
                  <a14:compatExt spid="_x0000_s61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285750</xdr:colOff>
          <xdr:row>26</xdr:row>
          <xdr:rowOff>31750</xdr:rowOff>
        </xdr:from>
        <xdr:to>
          <xdr:col>2</xdr:col>
          <xdr:colOff>590550</xdr:colOff>
          <xdr:row>26</xdr:row>
          <xdr:rowOff>247650</xdr:rowOff>
        </xdr:to>
        <xdr:sp macro="" textlink="">
          <xdr:nvSpPr>
            <xdr:cNvPr id="6160" name="Check Box 16" hidden="1">
              <a:extLst>
                <a:ext uri="{63B3BB69-23CF-44E3-9099-C40C66FF867C}">
                  <a14:compatExt spid="_x0000_s61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285750</xdr:colOff>
          <xdr:row>27</xdr:row>
          <xdr:rowOff>31750</xdr:rowOff>
        </xdr:from>
        <xdr:to>
          <xdr:col>2</xdr:col>
          <xdr:colOff>590550</xdr:colOff>
          <xdr:row>28</xdr:row>
          <xdr:rowOff>0</xdr:rowOff>
        </xdr:to>
        <xdr:sp macro="" textlink="">
          <xdr:nvSpPr>
            <xdr:cNvPr id="6161" name="Check Box 17" hidden="1">
              <a:extLst>
                <a:ext uri="{63B3BB69-23CF-44E3-9099-C40C66FF867C}">
                  <a14:compatExt spid="_x0000_s61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285750</xdr:colOff>
          <xdr:row>28</xdr:row>
          <xdr:rowOff>31750</xdr:rowOff>
        </xdr:from>
        <xdr:to>
          <xdr:col>2</xdr:col>
          <xdr:colOff>590550</xdr:colOff>
          <xdr:row>28</xdr:row>
          <xdr:rowOff>247650</xdr:rowOff>
        </xdr:to>
        <xdr:sp macro="" textlink="">
          <xdr:nvSpPr>
            <xdr:cNvPr id="6163" name="Check Box 19" hidden="1">
              <a:extLst>
                <a:ext uri="{63B3BB69-23CF-44E3-9099-C40C66FF867C}">
                  <a14:compatExt spid="_x0000_s61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285750</xdr:colOff>
          <xdr:row>30</xdr:row>
          <xdr:rowOff>31750</xdr:rowOff>
        </xdr:from>
        <xdr:to>
          <xdr:col>2</xdr:col>
          <xdr:colOff>590550</xdr:colOff>
          <xdr:row>30</xdr:row>
          <xdr:rowOff>247650</xdr:rowOff>
        </xdr:to>
        <xdr:sp macro="" textlink="">
          <xdr:nvSpPr>
            <xdr:cNvPr id="6164" name="Check Box 20" hidden="1">
              <a:extLst>
                <a:ext uri="{63B3BB69-23CF-44E3-9099-C40C66FF867C}">
                  <a14:compatExt spid="_x0000_s61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279400</xdr:colOff>
          <xdr:row>33</xdr:row>
          <xdr:rowOff>190500</xdr:rowOff>
        </xdr:from>
        <xdr:to>
          <xdr:col>2</xdr:col>
          <xdr:colOff>584200</xdr:colOff>
          <xdr:row>33</xdr:row>
          <xdr:rowOff>412750</xdr:rowOff>
        </xdr:to>
        <xdr:sp macro="" textlink="">
          <xdr:nvSpPr>
            <xdr:cNvPr id="6165" name="Check Box 21" hidden="1">
              <a:extLst>
                <a:ext uri="{63B3BB69-23CF-44E3-9099-C40C66FF867C}">
                  <a14:compatExt spid="_x0000_s61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285750</xdr:colOff>
          <xdr:row>35</xdr:row>
          <xdr:rowOff>31750</xdr:rowOff>
        </xdr:from>
        <xdr:to>
          <xdr:col>2</xdr:col>
          <xdr:colOff>590550</xdr:colOff>
          <xdr:row>35</xdr:row>
          <xdr:rowOff>247650</xdr:rowOff>
        </xdr:to>
        <xdr:sp macro="" textlink="">
          <xdr:nvSpPr>
            <xdr:cNvPr id="6166" name="Check Box 22" hidden="1">
              <a:extLst>
                <a:ext uri="{63B3BB69-23CF-44E3-9099-C40C66FF867C}">
                  <a14:compatExt spid="_x0000_s61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285750</xdr:colOff>
          <xdr:row>36</xdr:row>
          <xdr:rowOff>31750</xdr:rowOff>
        </xdr:from>
        <xdr:to>
          <xdr:col>2</xdr:col>
          <xdr:colOff>590550</xdr:colOff>
          <xdr:row>36</xdr:row>
          <xdr:rowOff>247650</xdr:rowOff>
        </xdr:to>
        <xdr:sp macro="" textlink="">
          <xdr:nvSpPr>
            <xdr:cNvPr id="6167" name="Check Box 23" hidden="1">
              <a:extLst>
                <a:ext uri="{63B3BB69-23CF-44E3-9099-C40C66FF867C}">
                  <a14:compatExt spid="_x0000_s61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285750</xdr:colOff>
          <xdr:row>37</xdr:row>
          <xdr:rowOff>31750</xdr:rowOff>
        </xdr:from>
        <xdr:to>
          <xdr:col>2</xdr:col>
          <xdr:colOff>590550</xdr:colOff>
          <xdr:row>37</xdr:row>
          <xdr:rowOff>247650</xdr:rowOff>
        </xdr:to>
        <xdr:sp macro="" textlink="">
          <xdr:nvSpPr>
            <xdr:cNvPr id="6168" name="Check Box 24" hidden="1">
              <a:extLst>
                <a:ext uri="{63B3BB69-23CF-44E3-9099-C40C66FF867C}">
                  <a14:compatExt spid="_x0000_s61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285750</xdr:colOff>
          <xdr:row>38</xdr:row>
          <xdr:rowOff>31750</xdr:rowOff>
        </xdr:from>
        <xdr:to>
          <xdr:col>2</xdr:col>
          <xdr:colOff>590550</xdr:colOff>
          <xdr:row>38</xdr:row>
          <xdr:rowOff>247650</xdr:rowOff>
        </xdr:to>
        <xdr:sp macro="" textlink="">
          <xdr:nvSpPr>
            <xdr:cNvPr id="6169" name="Check Box 25" hidden="1">
              <a:extLst>
                <a:ext uri="{63B3BB69-23CF-44E3-9099-C40C66FF867C}">
                  <a14:compatExt spid="_x0000_s61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285750</xdr:colOff>
          <xdr:row>39</xdr:row>
          <xdr:rowOff>31750</xdr:rowOff>
        </xdr:from>
        <xdr:to>
          <xdr:col>2</xdr:col>
          <xdr:colOff>590550</xdr:colOff>
          <xdr:row>39</xdr:row>
          <xdr:rowOff>247650</xdr:rowOff>
        </xdr:to>
        <xdr:sp macro="" textlink="">
          <xdr:nvSpPr>
            <xdr:cNvPr id="6170" name="Check Box 26" hidden="1">
              <a:extLst>
                <a:ext uri="{63B3BB69-23CF-44E3-9099-C40C66FF867C}">
                  <a14:compatExt spid="_x0000_s61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279400</xdr:colOff>
          <xdr:row>40</xdr:row>
          <xdr:rowOff>190500</xdr:rowOff>
        </xdr:from>
        <xdr:to>
          <xdr:col>2</xdr:col>
          <xdr:colOff>584200</xdr:colOff>
          <xdr:row>40</xdr:row>
          <xdr:rowOff>412750</xdr:rowOff>
        </xdr:to>
        <xdr:sp macro="" textlink="">
          <xdr:nvSpPr>
            <xdr:cNvPr id="6171" name="Check Box 27" hidden="1">
              <a:extLst>
                <a:ext uri="{63B3BB69-23CF-44E3-9099-C40C66FF867C}">
                  <a14:compatExt spid="_x0000_s61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285750</xdr:colOff>
          <xdr:row>29</xdr:row>
          <xdr:rowOff>31750</xdr:rowOff>
        </xdr:from>
        <xdr:to>
          <xdr:col>2</xdr:col>
          <xdr:colOff>590550</xdr:colOff>
          <xdr:row>29</xdr:row>
          <xdr:rowOff>247650</xdr:rowOff>
        </xdr:to>
        <xdr:sp macro="" textlink="">
          <xdr:nvSpPr>
            <xdr:cNvPr id="6173" name="Check Box 29" hidden="1">
              <a:extLst>
                <a:ext uri="{63B3BB69-23CF-44E3-9099-C40C66FF867C}">
                  <a14:compatExt spid="_x0000_s61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336550</xdr:colOff>
          <xdr:row>9</xdr:row>
          <xdr:rowOff>88900</xdr:rowOff>
        </xdr:from>
        <xdr:to>
          <xdr:col>3</xdr:col>
          <xdr:colOff>641350</xdr:colOff>
          <xdr:row>9</xdr:row>
          <xdr:rowOff>304800</xdr:rowOff>
        </xdr:to>
        <xdr:sp macro="" textlink="">
          <xdr:nvSpPr>
            <xdr:cNvPr id="7169" name="Check Box 1" hidden="1">
              <a:extLst>
                <a:ext uri="{63B3BB69-23CF-44E3-9099-C40C66FF867C}">
                  <a14:compatExt spid="_x0000_s71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323850</xdr:colOff>
          <xdr:row>11</xdr:row>
          <xdr:rowOff>0</xdr:rowOff>
        </xdr:from>
        <xdr:to>
          <xdr:col>3</xdr:col>
          <xdr:colOff>628650</xdr:colOff>
          <xdr:row>11</xdr:row>
          <xdr:rowOff>222250</xdr:rowOff>
        </xdr:to>
        <xdr:sp macro="" textlink="">
          <xdr:nvSpPr>
            <xdr:cNvPr id="7170" name="Check Box 2" hidden="1">
              <a:extLst>
                <a:ext uri="{63B3BB69-23CF-44E3-9099-C40C66FF867C}">
                  <a14:compatExt spid="_x0000_s71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323850</xdr:colOff>
          <xdr:row>12</xdr:row>
          <xdr:rowOff>0</xdr:rowOff>
        </xdr:from>
        <xdr:to>
          <xdr:col>3</xdr:col>
          <xdr:colOff>628650</xdr:colOff>
          <xdr:row>12</xdr:row>
          <xdr:rowOff>222250</xdr:rowOff>
        </xdr:to>
        <xdr:sp macro="" textlink="">
          <xdr:nvSpPr>
            <xdr:cNvPr id="7171" name="Check Box 3" hidden="1">
              <a:extLst>
                <a:ext uri="{63B3BB69-23CF-44E3-9099-C40C66FF867C}">
                  <a14:compatExt spid="_x0000_s71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323850</xdr:colOff>
          <xdr:row>13</xdr:row>
          <xdr:rowOff>0</xdr:rowOff>
        </xdr:from>
        <xdr:to>
          <xdr:col>3</xdr:col>
          <xdr:colOff>628650</xdr:colOff>
          <xdr:row>13</xdr:row>
          <xdr:rowOff>222250</xdr:rowOff>
        </xdr:to>
        <xdr:sp macro="" textlink="">
          <xdr:nvSpPr>
            <xdr:cNvPr id="7172" name="Check Box 4" hidden="1">
              <a:extLst>
                <a:ext uri="{63B3BB69-23CF-44E3-9099-C40C66FF867C}">
                  <a14:compatExt spid="_x0000_s71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323850</xdr:colOff>
          <xdr:row>14</xdr:row>
          <xdr:rowOff>0</xdr:rowOff>
        </xdr:from>
        <xdr:to>
          <xdr:col>3</xdr:col>
          <xdr:colOff>628650</xdr:colOff>
          <xdr:row>14</xdr:row>
          <xdr:rowOff>222250</xdr:rowOff>
        </xdr:to>
        <xdr:sp macro="" textlink="">
          <xdr:nvSpPr>
            <xdr:cNvPr id="7173" name="Check Box 5" hidden="1">
              <a:extLst>
                <a:ext uri="{63B3BB69-23CF-44E3-9099-C40C66FF867C}">
                  <a14:compatExt spid="_x0000_s71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323850</xdr:colOff>
          <xdr:row>15</xdr:row>
          <xdr:rowOff>114300</xdr:rowOff>
        </xdr:from>
        <xdr:to>
          <xdr:col>3</xdr:col>
          <xdr:colOff>628650</xdr:colOff>
          <xdr:row>15</xdr:row>
          <xdr:rowOff>336550</xdr:rowOff>
        </xdr:to>
        <xdr:sp macro="" textlink="">
          <xdr:nvSpPr>
            <xdr:cNvPr id="7174" name="Check Box 6" hidden="1">
              <a:extLst>
                <a:ext uri="{63B3BB69-23CF-44E3-9099-C40C66FF867C}">
                  <a14:compatExt spid="_x0000_s71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323850</xdr:colOff>
          <xdr:row>16</xdr:row>
          <xdr:rowOff>0</xdr:rowOff>
        </xdr:from>
        <xdr:to>
          <xdr:col>3</xdr:col>
          <xdr:colOff>628650</xdr:colOff>
          <xdr:row>16</xdr:row>
          <xdr:rowOff>222250</xdr:rowOff>
        </xdr:to>
        <xdr:sp macro="" textlink="">
          <xdr:nvSpPr>
            <xdr:cNvPr id="7175" name="Check Box 7" hidden="1">
              <a:extLst>
                <a:ext uri="{63B3BB69-23CF-44E3-9099-C40C66FF867C}">
                  <a14:compatExt spid="_x0000_s71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323850</xdr:colOff>
          <xdr:row>17</xdr:row>
          <xdr:rowOff>0</xdr:rowOff>
        </xdr:from>
        <xdr:to>
          <xdr:col>3</xdr:col>
          <xdr:colOff>628650</xdr:colOff>
          <xdr:row>17</xdr:row>
          <xdr:rowOff>222250</xdr:rowOff>
        </xdr:to>
        <xdr:sp macro="" textlink="">
          <xdr:nvSpPr>
            <xdr:cNvPr id="7176" name="Check Box 8" hidden="1">
              <a:extLst>
                <a:ext uri="{63B3BB69-23CF-44E3-9099-C40C66FF867C}">
                  <a14:compatExt spid="_x0000_s71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323850</xdr:colOff>
          <xdr:row>18</xdr:row>
          <xdr:rowOff>0</xdr:rowOff>
        </xdr:from>
        <xdr:to>
          <xdr:col>3</xdr:col>
          <xdr:colOff>628650</xdr:colOff>
          <xdr:row>18</xdr:row>
          <xdr:rowOff>222250</xdr:rowOff>
        </xdr:to>
        <xdr:sp macro="" textlink="">
          <xdr:nvSpPr>
            <xdr:cNvPr id="7177" name="Check Box 9" hidden="1">
              <a:extLst>
                <a:ext uri="{63B3BB69-23CF-44E3-9099-C40C66FF867C}">
                  <a14:compatExt spid="_x0000_s71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323850</xdr:colOff>
          <xdr:row>19</xdr:row>
          <xdr:rowOff>0</xdr:rowOff>
        </xdr:from>
        <xdr:to>
          <xdr:col>3</xdr:col>
          <xdr:colOff>628650</xdr:colOff>
          <xdr:row>19</xdr:row>
          <xdr:rowOff>222250</xdr:rowOff>
        </xdr:to>
        <xdr:sp macro="" textlink="">
          <xdr:nvSpPr>
            <xdr:cNvPr id="7178" name="Check Box 10" hidden="1">
              <a:extLst>
                <a:ext uri="{63B3BB69-23CF-44E3-9099-C40C66FF867C}">
                  <a14:compatExt spid="_x0000_s71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323850</xdr:colOff>
          <xdr:row>20</xdr:row>
          <xdr:rowOff>0</xdr:rowOff>
        </xdr:from>
        <xdr:to>
          <xdr:col>3</xdr:col>
          <xdr:colOff>628650</xdr:colOff>
          <xdr:row>20</xdr:row>
          <xdr:rowOff>222250</xdr:rowOff>
        </xdr:to>
        <xdr:sp macro="" textlink="">
          <xdr:nvSpPr>
            <xdr:cNvPr id="7179" name="Check Box 11" hidden="1">
              <a:extLst>
                <a:ext uri="{63B3BB69-23CF-44E3-9099-C40C66FF867C}">
                  <a14:compatExt spid="_x0000_s71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317500</xdr:colOff>
          <xdr:row>21</xdr:row>
          <xdr:rowOff>88900</xdr:rowOff>
        </xdr:from>
        <xdr:to>
          <xdr:col>3</xdr:col>
          <xdr:colOff>622300</xdr:colOff>
          <xdr:row>21</xdr:row>
          <xdr:rowOff>304800</xdr:rowOff>
        </xdr:to>
        <xdr:sp macro="" textlink="">
          <xdr:nvSpPr>
            <xdr:cNvPr id="7180" name="Check Box 12" hidden="1">
              <a:extLst>
                <a:ext uri="{63B3BB69-23CF-44E3-9099-C40C66FF867C}">
                  <a14:compatExt spid="_x0000_s71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323850</xdr:colOff>
          <xdr:row>22</xdr:row>
          <xdr:rowOff>0</xdr:rowOff>
        </xdr:from>
        <xdr:to>
          <xdr:col>3</xdr:col>
          <xdr:colOff>628650</xdr:colOff>
          <xdr:row>22</xdr:row>
          <xdr:rowOff>222250</xdr:rowOff>
        </xdr:to>
        <xdr:sp macro="" textlink="">
          <xdr:nvSpPr>
            <xdr:cNvPr id="7181" name="Check Box 13" hidden="1">
              <a:extLst>
                <a:ext uri="{63B3BB69-23CF-44E3-9099-C40C66FF867C}">
                  <a14:compatExt spid="_x0000_s71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323850</xdr:colOff>
          <xdr:row>23</xdr:row>
          <xdr:rowOff>171450</xdr:rowOff>
        </xdr:from>
        <xdr:to>
          <xdr:col>3</xdr:col>
          <xdr:colOff>628650</xdr:colOff>
          <xdr:row>23</xdr:row>
          <xdr:rowOff>393700</xdr:rowOff>
        </xdr:to>
        <xdr:sp macro="" textlink="">
          <xdr:nvSpPr>
            <xdr:cNvPr id="7182" name="Check Box 14" hidden="1">
              <a:extLst>
                <a:ext uri="{63B3BB69-23CF-44E3-9099-C40C66FF867C}">
                  <a14:compatExt spid="_x0000_s71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304800</xdr:colOff>
          <xdr:row>24</xdr:row>
          <xdr:rowOff>57150</xdr:rowOff>
        </xdr:from>
        <xdr:to>
          <xdr:col>3</xdr:col>
          <xdr:colOff>609600</xdr:colOff>
          <xdr:row>24</xdr:row>
          <xdr:rowOff>279400</xdr:rowOff>
        </xdr:to>
        <xdr:sp macro="" textlink="">
          <xdr:nvSpPr>
            <xdr:cNvPr id="7183" name="Check Box 15" hidden="1">
              <a:extLst>
                <a:ext uri="{63B3BB69-23CF-44E3-9099-C40C66FF867C}">
                  <a14:compatExt spid="_x0000_s71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323850</xdr:colOff>
          <xdr:row>25</xdr:row>
          <xdr:rowOff>0</xdr:rowOff>
        </xdr:from>
        <xdr:to>
          <xdr:col>3</xdr:col>
          <xdr:colOff>628650</xdr:colOff>
          <xdr:row>25</xdr:row>
          <xdr:rowOff>222250</xdr:rowOff>
        </xdr:to>
        <xdr:sp macro="" textlink="">
          <xdr:nvSpPr>
            <xdr:cNvPr id="7184" name="Check Box 16" hidden="1">
              <a:extLst>
                <a:ext uri="{63B3BB69-23CF-44E3-9099-C40C66FF867C}">
                  <a14:compatExt spid="_x0000_s71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317500</xdr:colOff>
          <xdr:row>26</xdr:row>
          <xdr:rowOff>133350</xdr:rowOff>
        </xdr:from>
        <xdr:to>
          <xdr:col>3</xdr:col>
          <xdr:colOff>622300</xdr:colOff>
          <xdr:row>26</xdr:row>
          <xdr:rowOff>355600</xdr:rowOff>
        </xdr:to>
        <xdr:sp macro="" textlink="">
          <xdr:nvSpPr>
            <xdr:cNvPr id="7185" name="Check Box 17" hidden="1">
              <a:extLst>
                <a:ext uri="{63B3BB69-23CF-44E3-9099-C40C66FF867C}">
                  <a14:compatExt spid="_x0000_s71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323850</xdr:colOff>
          <xdr:row>27</xdr:row>
          <xdr:rowOff>0</xdr:rowOff>
        </xdr:from>
        <xdr:to>
          <xdr:col>3</xdr:col>
          <xdr:colOff>628650</xdr:colOff>
          <xdr:row>27</xdr:row>
          <xdr:rowOff>222250</xdr:rowOff>
        </xdr:to>
        <xdr:sp macro="" textlink="">
          <xdr:nvSpPr>
            <xdr:cNvPr id="7186" name="Check Box 18" hidden="1">
              <a:extLst>
                <a:ext uri="{63B3BB69-23CF-44E3-9099-C40C66FF867C}">
                  <a14:compatExt spid="_x0000_s71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323850</xdr:colOff>
          <xdr:row>28</xdr:row>
          <xdr:rowOff>76200</xdr:rowOff>
        </xdr:from>
        <xdr:to>
          <xdr:col>3</xdr:col>
          <xdr:colOff>628650</xdr:colOff>
          <xdr:row>28</xdr:row>
          <xdr:rowOff>298450</xdr:rowOff>
        </xdr:to>
        <xdr:sp macro="" textlink="">
          <xdr:nvSpPr>
            <xdr:cNvPr id="7187" name="Check Box 19" hidden="1">
              <a:extLst>
                <a:ext uri="{63B3BB69-23CF-44E3-9099-C40C66FF867C}">
                  <a14:compatExt spid="_x0000_s71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323850</xdr:colOff>
          <xdr:row>29</xdr:row>
          <xdr:rowOff>0</xdr:rowOff>
        </xdr:from>
        <xdr:to>
          <xdr:col>3</xdr:col>
          <xdr:colOff>628650</xdr:colOff>
          <xdr:row>29</xdr:row>
          <xdr:rowOff>222250</xdr:rowOff>
        </xdr:to>
        <xdr:sp macro="" textlink="">
          <xdr:nvSpPr>
            <xdr:cNvPr id="7188" name="Check Box 20" hidden="1">
              <a:extLst>
                <a:ext uri="{63B3BB69-23CF-44E3-9099-C40C66FF867C}">
                  <a14:compatExt spid="_x0000_s71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323850</xdr:colOff>
          <xdr:row>30</xdr:row>
          <xdr:rowOff>38100</xdr:rowOff>
        </xdr:from>
        <xdr:to>
          <xdr:col>3</xdr:col>
          <xdr:colOff>628650</xdr:colOff>
          <xdr:row>30</xdr:row>
          <xdr:rowOff>260350</xdr:rowOff>
        </xdr:to>
        <xdr:sp macro="" textlink="">
          <xdr:nvSpPr>
            <xdr:cNvPr id="7189" name="Check Box 21" hidden="1">
              <a:extLst>
                <a:ext uri="{63B3BB69-23CF-44E3-9099-C40C66FF867C}">
                  <a14:compatExt spid="_x0000_s71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317500</xdr:colOff>
          <xdr:row>31</xdr:row>
          <xdr:rowOff>88900</xdr:rowOff>
        </xdr:from>
        <xdr:to>
          <xdr:col>3</xdr:col>
          <xdr:colOff>622300</xdr:colOff>
          <xdr:row>31</xdr:row>
          <xdr:rowOff>304800</xdr:rowOff>
        </xdr:to>
        <xdr:sp macro="" textlink="">
          <xdr:nvSpPr>
            <xdr:cNvPr id="7190" name="Check Box 22" hidden="1">
              <a:extLst>
                <a:ext uri="{63B3BB69-23CF-44E3-9099-C40C66FF867C}">
                  <a14:compatExt spid="_x0000_s71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323850</xdr:colOff>
          <xdr:row>35</xdr:row>
          <xdr:rowOff>76200</xdr:rowOff>
        </xdr:from>
        <xdr:to>
          <xdr:col>3</xdr:col>
          <xdr:colOff>628650</xdr:colOff>
          <xdr:row>35</xdr:row>
          <xdr:rowOff>298450</xdr:rowOff>
        </xdr:to>
        <xdr:sp macro="" textlink="">
          <xdr:nvSpPr>
            <xdr:cNvPr id="7191" name="Check Box 23" hidden="1">
              <a:extLst>
                <a:ext uri="{63B3BB69-23CF-44E3-9099-C40C66FF867C}">
                  <a14:compatExt spid="_x0000_s71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323850</xdr:colOff>
          <xdr:row>36</xdr:row>
          <xdr:rowOff>76200</xdr:rowOff>
        </xdr:from>
        <xdr:to>
          <xdr:col>3</xdr:col>
          <xdr:colOff>628650</xdr:colOff>
          <xdr:row>36</xdr:row>
          <xdr:rowOff>298450</xdr:rowOff>
        </xdr:to>
        <xdr:sp macro="" textlink="">
          <xdr:nvSpPr>
            <xdr:cNvPr id="7192" name="Check Box 24" hidden="1">
              <a:extLst>
                <a:ext uri="{63B3BB69-23CF-44E3-9099-C40C66FF867C}">
                  <a14:compatExt spid="_x0000_s71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323850</xdr:colOff>
          <xdr:row>37</xdr:row>
          <xdr:rowOff>76200</xdr:rowOff>
        </xdr:from>
        <xdr:to>
          <xdr:col>3</xdr:col>
          <xdr:colOff>628650</xdr:colOff>
          <xdr:row>37</xdr:row>
          <xdr:rowOff>298450</xdr:rowOff>
        </xdr:to>
        <xdr:sp macro="" textlink="">
          <xdr:nvSpPr>
            <xdr:cNvPr id="7193" name="Check Box 25" hidden="1">
              <a:extLst>
                <a:ext uri="{63B3BB69-23CF-44E3-9099-C40C66FF867C}">
                  <a14:compatExt spid="_x0000_s71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323850</xdr:colOff>
          <xdr:row>38</xdr:row>
          <xdr:rowOff>76200</xdr:rowOff>
        </xdr:from>
        <xdr:to>
          <xdr:col>3</xdr:col>
          <xdr:colOff>628650</xdr:colOff>
          <xdr:row>38</xdr:row>
          <xdr:rowOff>298450</xdr:rowOff>
        </xdr:to>
        <xdr:sp macro="" textlink="">
          <xdr:nvSpPr>
            <xdr:cNvPr id="7194" name="Check Box 26" hidden="1">
              <a:extLst>
                <a:ext uri="{63B3BB69-23CF-44E3-9099-C40C66FF867C}">
                  <a14:compatExt spid="_x0000_s71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317500</xdr:colOff>
          <xdr:row>39</xdr:row>
          <xdr:rowOff>152400</xdr:rowOff>
        </xdr:from>
        <xdr:to>
          <xdr:col>3</xdr:col>
          <xdr:colOff>622300</xdr:colOff>
          <xdr:row>39</xdr:row>
          <xdr:rowOff>374650</xdr:rowOff>
        </xdr:to>
        <xdr:sp macro="" textlink="">
          <xdr:nvSpPr>
            <xdr:cNvPr id="7195" name="Check Box 27" hidden="1">
              <a:extLst>
                <a:ext uri="{63B3BB69-23CF-44E3-9099-C40C66FF867C}">
                  <a14:compatExt spid="_x0000_s71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323850</xdr:colOff>
          <xdr:row>40</xdr:row>
          <xdr:rowOff>31750</xdr:rowOff>
        </xdr:from>
        <xdr:to>
          <xdr:col>3</xdr:col>
          <xdr:colOff>628650</xdr:colOff>
          <xdr:row>40</xdr:row>
          <xdr:rowOff>247650</xdr:rowOff>
        </xdr:to>
        <xdr:sp macro="" textlink="">
          <xdr:nvSpPr>
            <xdr:cNvPr id="7196" name="Check Box 28" hidden="1">
              <a:extLst>
                <a:ext uri="{63B3BB69-23CF-44E3-9099-C40C66FF867C}">
                  <a14:compatExt spid="_x0000_s71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323850</xdr:colOff>
          <xdr:row>41</xdr:row>
          <xdr:rowOff>31750</xdr:rowOff>
        </xdr:from>
        <xdr:to>
          <xdr:col>3</xdr:col>
          <xdr:colOff>628650</xdr:colOff>
          <xdr:row>41</xdr:row>
          <xdr:rowOff>247650</xdr:rowOff>
        </xdr:to>
        <xdr:sp macro="" textlink="">
          <xdr:nvSpPr>
            <xdr:cNvPr id="7197" name="Check Box 29" hidden="1">
              <a:extLst>
                <a:ext uri="{63B3BB69-23CF-44E3-9099-C40C66FF867C}">
                  <a14:compatExt spid="_x0000_s71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323850</xdr:colOff>
          <xdr:row>42</xdr:row>
          <xdr:rowOff>76200</xdr:rowOff>
        </xdr:from>
        <xdr:to>
          <xdr:col>3</xdr:col>
          <xdr:colOff>628650</xdr:colOff>
          <xdr:row>42</xdr:row>
          <xdr:rowOff>298450</xdr:rowOff>
        </xdr:to>
        <xdr:sp macro="" textlink="">
          <xdr:nvSpPr>
            <xdr:cNvPr id="7198" name="Check Box 30" hidden="1">
              <a:extLst>
                <a:ext uri="{63B3BB69-23CF-44E3-9099-C40C66FF867C}">
                  <a14:compatExt spid="_x0000_s71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323850</xdr:colOff>
          <xdr:row>43</xdr:row>
          <xdr:rowOff>76200</xdr:rowOff>
        </xdr:from>
        <xdr:to>
          <xdr:col>3</xdr:col>
          <xdr:colOff>628650</xdr:colOff>
          <xdr:row>43</xdr:row>
          <xdr:rowOff>298450</xdr:rowOff>
        </xdr:to>
        <xdr:sp macro="" textlink="">
          <xdr:nvSpPr>
            <xdr:cNvPr id="7199" name="Check Box 31" hidden="1">
              <a:extLst>
                <a:ext uri="{63B3BB69-23CF-44E3-9099-C40C66FF867C}">
                  <a14:compatExt spid="_x0000_s71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323850</xdr:colOff>
          <xdr:row>44</xdr:row>
          <xdr:rowOff>76200</xdr:rowOff>
        </xdr:from>
        <xdr:to>
          <xdr:col>3</xdr:col>
          <xdr:colOff>628650</xdr:colOff>
          <xdr:row>44</xdr:row>
          <xdr:rowOff>298450</xdr:rowOff>
        </xdr:to>
        <xdr:sp macro="" textlink="">
          <xdr:nvSpPr>
            <xdr:cNvPr id="7200" name="Check Box 32" hidden="1">
              <a:extLst>
                <a:ext uri="{63B3BB69-23CF-44E3-9099-C40C66FF867C}">
                  <a14:compatExt spid="_x0000_s7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323850</xdr:colOff>
          <xdr:row>45</xdr:row>
          <xdr:rowOff>76200</xdr:rowOff>
        </xdr:from>
        <xdr:to>
          <xdr:col>3</xdr:col>
          <xdr:colOff>628650</xdr:colOff>
          <xdr:row>45</xdr:row>
          <xdr:rowOff>298450</xdr:rowOff>
        </xdr:to>
        <xdr:sp macro="" textlink="">
          <xdr:nvSpPr>
            <xdr:cNvPr id="7201" name="Check Box 33" hidden="1">
              <a:extLst>
                <a:ext uri="{63B3BB69-23CF-44E3-9099-C40C66FF867C}">
                  <a14:compatExt spid="_x0000_s72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323850</xdr:colOff>
          <xdr:row>48</xdr:row>
          <xdr:rowOff>31750</xdr:rowOff>
        </xdr:from>
        <xdr:to>
          <xdr:col>3</xdr:col>
          <xdr:colOff>628650</xdr:colOff>
          <xdr:row>48</xdr:row>
          <xdr:rowOff>247650</xdr:rowOff>
        </xdr:to>
        <xdr:sp macro="" textlink="">
          <xdr:nvSpPr>
            <xdr:cNvPr id="7203" name="Check Box 35" hidden="1">
              <a:extLst>
                <a:ext uri="{63B3BB69-23CF-44E3-9099-C40C66FF867C}">
                  <a14:compatExt spid="_x0000_s72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336550</xdr:colOff>
          <xdr:row>49</xdr:row>
          <xdr:rowOff>38100</xdr:rowOff>
        </xdr:from>
        <xdr:to>
          <xdr:col>3</xdr:col>
          <xdr:colOff>641350</xdr:colOff>
          <xdr:row>49</xdr:row>
          <xdr:rowOff>260350</xdr:rowOff>
        </xdr:to>
        <xdr:sp macro="" textlink="">
          <xdr:nvSpPr>
            <xdr:cNvPr id="7204" name="Check Box 36" hidden="1">
              <a:extLst>
                <a:ext uri="{63B3BB69-23CF-44E3-9099-C40C66FF867C}">
                  <a14:compatExt spid="_x0000_s72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323850</xdr:colOff>
          <xdr:row>50</xdr:row>
          <xdr:rowOff>76200</xdr:rowOff>
        </xdr:from>
        <xdr:to>
          <xdr:col>3</xdr:col>
          <xdr:colOff>628650</xdr:colOff>
          <xdr:row>50</xdr:row>
          <xdr:rowOff>298450</xdr:rowOff>
        </xdr:to>
        <xdr:sp macro="" textlink="">
          <xdr:nvSpPr>
            <xdr:cNvPr id="7205" name="Check Box 37" hidden="1">
              <a:extLst>
                <a:ext uri="{63B3BB69-23CF-44E3-9099-C40C66FF867C}">
                  <a14:compatExt spid="_x0000_s72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323850</xdr:colOff>
          <xdr:row>51</xdr:row>
          <xdr:rowOff>76200</xdr:rowOff>
        </xdr:from>
        <xdr:to>
          <xdr:col>3</xdr:col>
          <xdr:colOff>628650</xdr:colOff>
          <xdr:row>51</xdr:row>
          <xdr:rowOff>298450</xdr:rowOff>
        </xdr:to>
        <xdr:sp macro="" textlink="">
          <xdr:nvSpPr>
            <xdr:cNvPr id="7206" name="Check Box 38" hidden="1">
              <a:extLst>
                <a:ext uri="{63B3BB69-23CF-44E3-9099-C40C66FF867C}">
                  <a14:compatExt spid="_x0000_s72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323850</xdr:colOff>
          <xdr:row>52</xdr:row>
          <xdr:rowOff>76200</xdr:rowOff>
        </xdr:from>
        <xdr:to>
          <xdr:col>3</xdr:col>
          <xdr:colOff>628650</xdr:colOff>
          <xdr:row>52</xdr:row>
          <xdr:rowOff>298450</xdr:rowOff>
        </xdr:to>
        <xdr:sp macro="" textlink="">
          <xdr:nvSpPr>
            <xdr:cNvPr id="7207" name="Check Box 39" hidden="1">
              <a:extLst>
                <a:ext uri="{63B3BB69-23CF-44E3-9099-C40C66FF867C}">
                  <a14:compatExt spid="_x0000_s72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304800</xdr:colOff>
          <xdr:row>54</xdr:row>
          <xdr:rowOff>76200</xdr:rowOff>
        </xdr:from>
        <xdr:to>
          <xdr:col>3</xdr:col>
          <xdr:colOff>609600</xdr:colOff>
          <xdr:row>54</xdr:row>
          <xdr:rowOff>298450</xdr:rowOff>
        </xdr:to>
        <xdr:sp macro="" textlink="">
          <xdr:nvSpPr>
            <xdr:cNvPr id="7208" name="Check Box 40" hidden="1">
              <a:extLst>
                <a:ext uri="{63B3BB69-23CF-44E3-9099-C40C66FF867C}">
                  <a14:compatExt spid="_x0000_s72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304800</xdr:colOff>
          <xdr:row>55</xdr:row>
          <xdr:rowOff>165100</xdr:rowOff>
        </xdr:from>
        <xdr:to>
          <xdr:col>3</xdr:col>
          <xdr:colOff>609600</xdr:colOff>
          <xdr:row>55</xdr:row>
          <xdr:rowOff>381000</xdr:rowOff>
        </xdr:to>
        <xdr:sp macro="" textlink="">
          <xdr:nvSpPr>
            <xdr:cNvPr id="7209" name="Check Box 41" hidden="1">
              <a:extLst>
                <a:ext uri="{63B3BB69-23CF-44E3-9099-C40C66FF867C}">
                  <a14:compatExt spid="_x0000_s72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304800</xdr:colOff>
          <xdr:row>56</xdr:row>
          <xdr:rowOff>12700</xdr:rowOff>
        </xdr:from>
        <xdr:to>
          <xdr:col>3</xdr:col>
          <xdr:colOff>609600</xdr:colOff>
          <xdr:row>56</xdr:row>
          <xdr:rowOff>228600</xdr:rowOff>
        </xdr:to>
        <xdr:sp macro="" textlink="">
          <xdr:nvSpPr>
            <xdr:cNvPr id="7210" name="Check Box 42" hidden="1">
              <a:extLst>
                <a:ext uri="{63B3BB69-23CF-44E3-9099-C40C66FF867C}">
                  <a14:compatExt spid="_x0000_s72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304800</xdr:colOff>
          <xdr:row>57</xdr:row>
          <xdr:rowOff>76200</xdr:rowOff>
        </xdr:from>
        <xdr:to>
          <xdr:col>3</xdr:col>
          <xdr:colOff>609600</xdr:colOff>
          <xdr:row>58</xdr:row>
          <xdr:rowOff>12700</xdr:rowOff>
        </xdr:to>
        <xdr:sp macro="" textlink="">
          <xdr:nvSpPr>
            <xdr:cNvPr id="7211" name="Check Box 43" hidden="1">
              <a:extLst>
                <a:ext uri="{63B3BB69-23CF-44E3-9099-C40C66FF867C}">
                  <a14:compatExt spid="_x0000_s72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304800</xdr:colOff>
          <xdr:row>58</xdr:row>
          <xdr:rowOff>76200</xdr:rowOff>
        </xdr:from>
        <xdr:to>
          <xdr:col>3</xdr:col>
          <xdr:colOff>609600</xdr:colOff>
          <xdr:row>58</xdr:row>
          <xdr:rowOff>298450</xdr:rowOff>
        </xdr:to>
        <xdr:sp macro="" textlink="">
          <xdr:nvSpPr>
            <xdr:cNvPr id="7212" name="Check Box 44" hidden="1">
              <a:extLst>
                <a:ext uri="{63B3BB69-23CF-44E3-9099-C40C66FF867C}">
                  <a14:compatExt spid="_x0000_s72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323850</xdr:colOff>
          <xdr:row>60</xdr:row>
          <xdr:rowOff>209550</xdr:rowOff>
        </xdr:from>
        <xdr:to>
          <xdr:col>3</xdr:col>
          <xdr:colOff>628650</xdr:colOff>
          <xdr:row>60</xdr:row>
          <xdr:rowOff>431800</xdr:rowOff>
        </xdr:to>
        <xdr:sp macro="" textlink="">
          <xdr:nvSpPr>
            <xdr:cNvPr id="7213" name="Check Box 45" hidden="1">
              <a:extLst>
                <a:ext uri="{63B3BB69-23CF-44E3-9099-C40C66FF867C}">
                  <a14:compatExt spid="_x0000_s72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323850</xdr:colOff>
          <xdr:row>61</xdr:row>
          <xdr:rowOff>76200</xdr:rowOff>
        </xdr:from>
        <xdr:to>
          <xdr:col>3</xdr:col>
          <xdr:colOff>628650</xdr:colOff>
          <xdr:row>61</xdr:row>
          <xdr:rowOff>298450</xdr:rowOff>
        </xdr:to>
        <xdr:sp macro="" textlink="">
          <xdr:nvSpPr>
            <xdr:cNvPr id="7214" name="Check Box 46" hidden="1">
              <a:extLst>
                <a:ext uri="{63B3BB69-23CF-44E3-9099-C40C66FF867C}">
                  <a14:compatExt spid="_x0000_s72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323850</xdr:colOff>
          <xdr:row>62</xdr:row>
          <xdr:rowOff>38100</xdr:rowOff>
        </xdr:from>
        <xdr:to>
          <xdr:col>3</xdr:col>
          <xdr:colOff>628650</xdr:colOff>
          <xdr:row>62</xdr:row>
          <xdr:rowOff>260350</xdr:rowOff>
        </xdr:to>
        <xdr:sp macro="" textlink="">
          <xdr:nvSpPr>
            <xdr:cNvPr id="7215" name="Check Box 47" hidden="1">
              <a:extLst>
                <a:ext uri="{63B3BB69-23CF-44E3-9099-C40C66FF867C}">
                  <a14:compatExt spid="_x0000_s72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323850</xdr:colOff>
          <xdr:row>63</xdr:row>
          <xdr:rowOff>76200</xdr:rowOff>
        </xdr:from>
        <xdr:to>
          <xdr:col>3</xdr:col>
          <xdr:colOff>628650</xdr:colOff>
          <xdr:row>63</xdr:row>
          <xdr:rowOff>298450</xdr:rowOff>
        </xdr:to>
        <xdr:sp macro="" textlink="">
          <xdr:nvSpPr>
            <xdr:cNvPr id="7216" name="Check Box 48" hidden="1">
              <a:extLst>
                <a:ext uri="{63B3BB69-23CF-44E3-9099-C40C66FF867C}">
                  <a14:compatExt spid="_x0000_s72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323850</xdr:colOff>
          <xdr:row>64</xdr:row>
          <xdr:rowOff>76200</xdr:rowOff>
        </xdr:from>
        <xdr:to>
          <xdr:col>3</xdr:col>
          <xdr:colOff>628650</xdr:colOff>
          <xdr:row>64</xdr:row>
          <xdr:rowOff>298450</xdr:rowOff>
        </xdr:to>
        <xdr:sp macro="" textlink="">
          <xdr:nvSpPr>
            <xdr:cNvPr id="7217" name="Check Box 49" hidden="1">
              <a:extLst>
                <a:ext uri="{63B3BB69-23CF-44E3-9099-C40C66FF867C}">
                  <a14:compatExt spid="_x0000_s72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317500</xdr:colOff>
          <xdr:row>65</xdr:row>
          <xdr:rowOff>38100</xdr:rowOff>
        </xdr:from>
        <xdr:to>
          <xdr:col>3</xdr:col>
          <xdr:colOff>622300</xdr:colOff>
          <xdr:row>65</xdr:row>
          <xdr:rowOff>260350</xdr:rowOff>
        </xdr:to>
        <xdr:sp macro="" textlink="">
          <xdr:nvSpPr>
            <xdr:cNvPr id="7218" name="Check Box 50" hidden="1">
              <a:extLst>
                <a:ext uri="{63B3BB69-23CF-44E3-9099-C40C66FF867C}">
                  <a14:compatExt spid="_x0000_s72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323850</xdr:colOff>
          <xdr:row>66</xdr:row>
          <xdr:rowOff>76200</xdr:rowOff>
        </xdr:from>
        <xdr:to>
          <xdr:col>3</xdr:col>
          <xdr:colOff>628650</xdr:colOff>
          <xdr:row>66</xdr:row>
          <xdr:rowOff>298450</xdr:rowOff>
        </xdr:to>
        <xdr:sp macro="" textlink="">
          <xdr:nvSpPr>
            <xdr:cNvPr id="7219" name="Check Box 51" hidden="1">
              <a:extLst>
                <a:ext uri="{63B3BB69-23CF-44E3-9099-C40C66FF867C}">
                  <a14:compatExt spid="_x0000_s72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323850</xdr:colOff>
          <xdr:row>68</xdr:row>
          <xdr:rowOff>76200</xdr:rowOff>
        </xdr:from>
        <xdr:to>
          <xdr:col>3</xdr:col>
          <xdr:colOff>628650</xdr:colOff>
          <xdr:row>68</xdr:row>
          <xdr:rowOff>298450</xdr:rowOff>
        </xdr:to>
        <xdr:sp macro="" textlink="">
          <xdr:nvSpPr>
            <xdr:cNvPr id="7220" name="Check Box 52" hidden="1">
              <a:extLst>
                <a:ext uri="{63B3BB69-23CF-44E3-9099-C40C66FF867C}">
                  <a14:compatExt spid="_x0000_s72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323850</xdr:colOff>
          <xdr:row>69</xdr:row>
          <xdr:rowOff>12700</xdr:rowOff>
        </xdr:from>
        <xdr:to>
          <xdr:col>3</xdr:col>
          <xdr:colOff>628650</xdr:colOff>
          <xdr:row>69</xdr:row>
          <xdr:rowOff>228600</xdr:rowOff>
        </xdr:to>
        <xdr:sp macro="" textlink="">
          <xdr:nvSpPr>
            <xdr:cNvPr id="7221" name="Check Box 53" hidden="1">
              <a:extLst>
                <a:ext uri="{63B3BB69-23CF-44E3-9099-C40C66FF867C}">
                  <a14:compatExt spid="_x0000_s72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323850</xdr:colOff>
          <xdr:row>70</xdr:row>
          <xdr:rowOff>76200</xdr:rowOff>
        </xdr:from>
        <xdr:to>
          <xdr:col>3</xdr:col>
          <xdr:colOff>628650</xdr:colOff>
          <xdr:row>70</xdr:row>
          <xdr:rowOff>298450</xdr:rowOff>
        </xdr:to>
        <xdr:sp macro="" textlink="">
          <xdr:nvSpPr>
            <xdr:cNvPr id="7222" name="Check Box 54" hidden="1">
              <a:extLst>
                <a:ext uri="{63B3BB69-23CF-44E3-9099-C40C66FF867C}">
                  <a14:compatExt spid="_x0000_s72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323850</xdr:colOff>
          <xdr:row>71</xdr:row>
          <xdr:rowOff>76200</xdr:rowOff>
        </xdr:from>
        <xdr:to>
          <xdr:col>3</xdr:col>
          <xdr:colOff>628650</xdr:colOff>
          <xdr:row>71</xdr:row>
          <xdr:rowOff>298450</xdr:rowOff>
        </xdr:to>
        <xdr:sp macro="" textlink="">
          <xdr:nvSpPr>
            <xdr:cNvPr id="7224" name="Check Box 56" hidden="1">
              <a:extLst>
                <a:ext uri="{63B3BB69-23CF-44E3-9099-C40C66FF867C}">
                  <a14:compatExt spid="_x0000_s72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247650</xdr:colOff>
          <xdr:row>5</xdr:row>
          <xdr:rowOff>76200</xdr:rowOff>
        </xdr:from>
        <xdr:to>
          <xdr:col>2</xdr:col>
          <xdr:colOff>552450</xdr:colOff>
          <xdr:row>5</xdr:row>
          <xdr:rowOff>298450</xdr:rowOff>
        </xdr:to>
        <xdr:sp macro="" textlink="">
          <xdr:nvSpPr>
            <xdr:cNvPr id="8193" name="Check Box 1" hidden="1">
              <a:extLst>
                <a:ext uri="{63B3BB69-23CF-44E3-9099-C40C66FF867C}">
                  <a14:compatExt spid="_x0000_s81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247650</xdr:colOff>
          <xdr:row>6</xdr:row>
          <xdr:rowOff>76200</xdr:rowOff>
        </xdr:from>
        <xdr:to>
          <xdr:col>2</xdr:col>
          <xdr:colOff>552450</xdr:colOff>
          <xdr:row>6</xdr:row>
          <xdr:rowOff>298450</xdr:rowOff>
        </xdr:to>
        <xdr:sp macro="" textlink="">
          <xdr:nvSpPr>
            <xdr:cNvPr id="8194" name="Check Box 2" hidden="1">
              <a:extLst>
                <a:ext uri="{63B3BB69-23CF-44E3-9099-C40C66FF867C}">
                  <a14:compatExt spid="_x0000_s81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247650</xdr:colOff>
          <xdr:row>7</xdr:row>
          <xdr:rowOff>31750</xdr:rowOff>
        </xdr:from>
        <xdr:to>
          <xdr:col>2</xdr:col>
          <xdr:colOff>552450</xdr:colOff>
          <xdr:row>7</xdr:row>
          <xdr:rowOff>247650</xdr:rowOff>
        </xdr:to>
        <xdr:sp macro="" textlink="">
          <xdr:nvSpPr>
            <xdr:cNvPr id="8195" name="Check Box 3" hidden="1">
              <a:extLst>
                <a:ext uri="{63B3BB69-23CF-44E3-9099-C40C66FF867C}">
                  <a14:compatExt spid="_x0000_s81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247650</xdr:colOff>
          <xdr:row>8</xdr:row>
          <xdr:rowOff>76200</xdr:rowOff>
        </xdr:from>
        <xdr:to>
          <xdr:col>2</xdr:col>
          <xdr:colOff>552450</xdr:colOff>
          <xdr:row>8</xdr:row>
          <xdr:rowOff>298450</xdr:rowOff>
        </xdr:to>
        <xdr:sp macro="" textlink="">
          <xdr:nvSpPr>
            <xdr:cNvPr id="8196" name="Check Box 4" hidden="1">
              <a:extLst>
                <a:ext uri="{63B3BB69-23CF-44E3-9099-C40C66FF867C}">
                  <a14:compatExt spid="_x0000_s81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247650</xdr:colOff>
          <xdr:row>10</xdr:row>
          <xdr:rowOff>76200</xdr:rowOff>
        </xdr:from>
        <xdr:to>
          <xdr:col>2</xdr:col>
          <xdr:colOff>552450</xdr:colOff>
          <xdr:row>10</xdr:row>
          <xdr:rowOff>298450</xdr:rowOff>
        </xdr:to>
        <xdr:sp macro="" textlink="">
          <xdr:nvSpPr>
            <xdr:cNvPr id="8197" name="Check Box 5" hidden="1">
              <a:extLst>
                <a:ext uri="{63B3BB69-23CF-44E3-9099-C40C66FF867C}">
                  <a14:compatExt spid="_x0000_s81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247650</xdr:colOff>
          <xdr:row>11</xdr:row>
          <xdr:rowOff>76200</xdr:rowOff>
        </xdr:from>
        <xdr:to>
          <xdr:col>2</xdr:col>
          <xdr:colOff>552450</xdr:colOff>
          <xdr:row>11</xdr:row>
          <xdr:rowOff>298450</xdr:rowOff>
        </xdr:to>
        <xdr:sp macro="" textlink="">
          <xdr:nvSpPr>
            <xdr:cNvPr id="8198" name="Check Box 6" hidden="1">
              <a:extLst>
                <a:ext uri="{63B3BB69-23CF-44E3-9099-C40C66FF867C}">
                  <a14:compatExt spid="_x0000_s81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247650</xdr:colOff>
          <xdr:row>12</xdr:row>
          <xdr:rowOff>76200</xdr:rowOff>
        </xdr:from>
        <xdr:to>
          <xdr:col>2</xdr:col>
          <xdr:colOff>552450</xdr:colOff>
          <xdr:row>12</xdr:row>
          <xdr:rowOff>298450</xdr:rowOff>
        </xdr:to>
        <xdr:sp macro="" textlink="">
          <xdr:nvSpPr>
            <xdr:cNvPr id="8199" name="Check Box 7" hidden="1">
              <a:extLst>
                <a:ext uri="{63B3BB69-23CF-44E3-9099-C40C66FF867C}">
                  <a14:compatExt spid="_x0000_s81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247650</xdr:colOff>
          <xdr:row>13</xdr:row>
          <xdr:rowOff>76200</xdr:rowOff>
        </xdr:from>
        <xdr:to>
          <xdr:col>2</xdr:col>
          <xdr:colOff>552450</xdr:colOff>
          <xdr:row>13</xdr:row>
          <xdr:rowOff>298450</xdr:rowOff>
        </xdr:to>
        <xdr:sp macro="" textlink="">
          <xdr:nvSpPr>
            <xdr:cNvPr id="8200" name="Check Box 8" hidden="1">
              <a:extLst>
                <a:ext uri="{63B3BB69-23CF-44E3-9099-C40C66FF867C}">
                  <a14:compatExt spid="_x0000_s8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247650</xdr:colOff>
          <xdr:row>14</xdr:row>
          <xdr:rowOff>76200</xdr:rowOff>
        </xdr:from>
        <xdr:to>
          <xdr:col>2</xdr:col>
          <xdr:colOff>552450</xdr:colOff>
          <xdr:row>14</xdr:row>
          <xdr:rowOff>298450</xdr:rowOff>
        </xdr:to>
        <xdr:sp macro="" textlink="">
          <xdr:nvSpPr>
            <xdr:cNvPr id="8201" name="Check Box 9" hidden="1">
              <a:extLst>
                <a:ext uri="{63B3BB69-23CF-44E3-9099-C40C66FF867C}">
                  <a14:compatExt spid="_x0000_s82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247650</xdr:colOff>
          <xdr:row>15</xdr:row>
          <xdr:rowOff>76200</xdr:rowOff>
        </xdr:from>
        <xdr:to>
          <xdr:col>2</xdr:col>
          <xdr:colOff>552450</xdr:colOff>
          <xdr:row>15</xdr:row>
          <xdr:rowOff>298450</xdr:rowOff>
        </xdr:to>
        <xdr:sp macro="" textlink="">
          <xdr:nvSpPr>
            <xdr:cNvPr id="8202" name="Check Box 10" hidden="1">
              <a:extLst>
                <a:ext uri="{63B3BB69-23CF-44E3-9099-C40C66FF867C}">
                  <a14:compatExt spid="_x0000_s82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247650</xdr:colOff>
          <xdr:row>9</xdr:row>
          <xdr:rowOff>76200</xdr:rowOff>
        </xdr:from>
        <xdr:to>
          <xdr:col>2</xdr:col>
          <xdr:colOff>552450</xdr:colOff>
          <xdr:row>9</xdr:row>
          <xdr:rowOff>298450</xdr:rowOff>
        </xdr:to>
        <xdr:sp macro="" textlink="">
          <xdr:nvSpPr>
            <xdr:cNvPr id="8204" name="Check Box 12" hidden="1">
              <a:extLst>
                <a:ext uri="{63B3BB69-23CF-44E3-9099-C40C66FF867C}">
                  <a14:compatExt spid="_x0000_s82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304800</xdr:colOff>
          <xdr:row>9</xdr:row>
          <xdr:rowOff>31750</xdr:rowOff>
        </xdr:from>
        <xdr:to>
          <xdr:col>2</xdr:col>
          <xdr:colOff>609600</xdr:colOff>
          <xdr:row>9</xdr:row>
          <xdr:rowOff>247650</xdr:rowOff>
        </xdr:to>
        <xdr:sp macro="" textlink="">
          <xdr:nvSpPr>
            <xdr:cNvPr id="13313" name="Check Box 1" hidden="1">
              <a:extLst>
                <a:ext uri="{63B3BB69-23CF-44E3-9099-C40C66FF867C}">
                  <a14:compatExt spid="_x0000_s133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304800</xdr:colOff>
          <xdr:row>10</xdr:row>
          <xdr:rowOff>133350</xdr:rowOff>
        </xdr:from>
        <xdr:to>
          <xdr:col>2</xdr:col>
          <xdr:colOff>609600</xdr:colOff>
          <xdr:row>10</xdr:row>
          <xdr:rowOff>355600</xdr:rowOff>
        </xdr:to>
        <xdr:sp macro="" textlink="">
          <xdr:nvSpPr>
            <xdr:cNvPr id="13314" name="Check Box 2" hidden="1">
              <a:extLst>
                <a:ext uri="{63B3BB69-23CF-44E3-9099-C40C66FF867C}">
                  <a14:compatExt spid="_x0000_s133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304800</xdr:colOff>
          <xdr:row>11</xdr:row>
          <xdr:rowOff>31750</xdr:rowOff>
        </xdr:from>
        <xdr:to>
          <xdr:col>2</xdr:col>
          <xdr:colOff>609600</xdr:colOff>
          <xdr:row>11</xdr:row>
          <xdr:rowOff>247650</xdr:rowOff>
        </xdr:to>
        <xdr:sp macro="" textlink="">
          <xdr:nvSpPr>
            <xdr:cNvPr id="13315" name="Check Box 3" hidden="1">
              <a:extLst>
                <a:ext uri="{63B3BB69-23CF-44E3-9099-C40C66FF867C}">
                  <a14:compatExt spid="_x0000_s133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304800</xdr:colOff>
          <xdr:row>12</xdr:row>
          <xdr:rowOff>31750</xdr:rowOff>
        </xdr:from>
        <xdr:to>
          <xdr:col>2</xdr:col>
          <xdr:colOff>609600</xdr:colOff>
          <xdr:row>12</xdr:row>
          <xdr:rowOff>247650</xdr:rowOff>
        </xdr:to>
        <xdr:sp macro="" textlink="">
          <xdr:nvSpPr>
            <xdr:cNvPr id="13316" name="Check Box 4" hidden="1">
              <a:extLst>
                <a:ext uri="{63B3BB69-23CF-44E3-9099-C40C66FF867C}">
                  <a14:compatExt spid="_x0000_s133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304800</xdr:colOff>
          <xdr:row>13</xdr:row>
          <xdr:rowOff>31750</xdr:rowOff>
        </xdr:from>
        <xdr:to>
          <xdr:col>2</xdr:col>
          <xdr:colOff>609600</xdr:colOff>
          <xdr:row>13</xdr:row>
          <xdr:rowOff>247650</xdr:rowOff>
        </xdr:to>
        <xdr:sp macro="" textlink="">
          <xdr:nvSpPr>
            <xdr:cNvPr id="13317" name="Check Box 5" hidden="1">
              <a:extLst>
                <a:ext uri="{63B3BB69-23CF-44E3-9099-C40C66FF867C}">
                  <a14:compatExt spid="_x0000_s133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304800</xdr:colOff>
          <xdr:row>14</xdr:row>
          <xdr:rowOff>95250</xdr:rowOff>
        </xdr:from>
        <xdr:to>
          <xdr:col>2</xdr:col>
          <xdr:colOff>609600</xdr:colOff>
          <xdr:row>14</xdr:row>
          <xdr:rowOff>317500</xdr:rowOff>
        </xdr:to>
        <xdr:sp macro="" textlink="">
          <xdr:nvSpPr>
            <xdr:cNvPr id="13318" name="Check Box 6" hidden="1">
              <a:extLst>
                <a:ext uri="{63B3BB69-23CF-44E3-9099-C40C66FF867C}">
                  <a14:compatExt spid="_x0000_s133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304800</xdr:colOff>
          <xdr:row>16</xdr:row>
          <xdr:rowOff>31750</xdr:rowOff>
        </xdr:from>
        <xdr:to>
          <xdr:col>2</xdr:col>
          <xdr:colOff>609600</xdr:colOff>
          <xdr:row>16</xdr:row>
          <xdr:rowOff>247650</xdr:rowOff>
        </xdr:to>
        <xdr:sp macro="" textlink="">
          <xdr:nvSpPr>
            <xdr:cNvPr id="13319" name="Check Box 7" hidden="1">
              <a:extLst>
                <a:ext uri="{63B3BB69-23CF-44E3-9099-C40C66FF867C}">
                  <a14:compatExt spid="_x0000_s133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304800</xdr:colOff>
          <xdr:row>17</xdr:row>
          <xdr:rowOff>107950</xdr:rowOff>
        </xdr:from>
        <xdr:to>
          <xdr:col>2</xdr:col>
          <xdr:colOff>609600</xdr:colOff>
          <xdr:row>17</xdr:row>
          <xdr:rowOff>323850</xdr:rowOff>
        </xdr:to>
        <xdr:sp macro="" textlink="">
          <xdr:nvSpPr>
            <xdr:cNvPr id="13320" name="Check Box 8" hidden="1">
              <a:extLst>
                <a:ext uri="{63B3BB69-23CF-44E3-9099-C40C66FF867C}">
                  <a14:compatExt spid="_x0000_s133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304800</xdr:colOff>
          <xdr:row>18</xdr:row>
          <xdr:rowOff>31750</xdr:rowOff>
        </xdr:from>
        <xdr:to>
          <xdr:col>2</xdr:col>
          <xdr:colOff>609600</xdr:colOff>
          <xdr:row>18</xdr:row>
          <xdr:rowOff>247650</xdr:rowOff>
        </xdr:to>
        <xdr:sp macro="" textlink="">
          <xdr:nvSpPr>
            <xdr:cNvPr id="13322" name="Check Box 10" hidden="1">
              <a:extLst>
                <a:ext uri="{63B3BB69-23CF-44E3-9099-C40C66FF867C}">
                  <a14:compatExt spid="_x0000_s133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304800</xdr:colOff>
          <xdr:row>19</xdr:row>
          <xdr:rowOff>31750</xdr:rowOff>
        </xdr:from>
        <xdr:to>
          <xdr:col>2</xdr:col>
          <xdr:colOff>609600</xdr:colOff>
          <xdr:row>19</xdr:row>
          <xdr:rowOff>247650</xdr:rowOff>
        </xdr:to>
        <xdr:sp macro="" textlink="">
          <xdr:nvSpPr>
            <xdr:cNvPr id="13324" name="Check Box 12" hidden="1">
              <a:extLst>
                <a:ext uri="{63B3BB69-23CF-44E3-9099-C40C66FF867C}">
                  <a14:compatExt spid="_x0000_s133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304800</xdr:colOff>
          <xdr:row>20</xdr:row>
          <xdr:rowOff>133350</xdr:rowOff>
        </xdr:from>
        <xdr:to>
          <xdr:col>2</xdr:col>
          <xdr:colOff>609600</xdr:colOff>
          <xdr:row>20</xdr:row>
          <xdr:rowOff>355600</xdr:rowOff>
        </xdr:to>
        <xdr:sp macro="" textlink="">
          <xdr:nvSpPr>
            <xdr:cNvPr id="13325" name="Check Box 13" hidden="1">
              <a:extLst>
                <a:ext uri="{63B3BB69-23CF-44E3-9099-C40C66FF867C}">
                  <a14:compatExt spid="_x0000_s133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304800</xdr:colOff>
          <xdr:row>21</xdr:row>
          <xdr:rowOff>31750</xdr:rowOff>
        </xdr:from>
        <xdr:to>
          <xdr:col>2</xdr:col>
          <xdr:colOff>609600</xdr:colOff>
          <xdr:row>21</xdr:row>
          <xdr:rowOff>247650</xdr:rowOff>
        </xdr:to>
        <xdr:sp macro="" textlink="">
          <xdr:nvSpPr>
            <xdr:cNvPr id="13326" name="Check Box 14" hidden="1">
              <a:extLst>
                <a:ext uri="{63B3BB69-23CF-44E3-9099-C40C66FF867C}">
                  <a14:compatExt spid="_x0000_s133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298450</xdr:colOff>
          <xdr:row>7</xdr:row>
          <xdr:rowOff>31750</xdr:rowOff>
        </xdr:from>
        <xdr:to>
          <xdr:col>2</xdr:col>
          <xdr:colOff>571500</xdr:colOff>
          <xdr:row>7</xdr:row>
          <xdr:rowOff>171450</xdr:rowOff>
        </xdr:to>
        <xdr:sp macro="" textlink="">
          <xdr:nvSpPr>
            <xdr:cNvPr id="14337" name="Check Box 1" hidden="1">
              <a:extLst>
                <a:ext uri="{63B3BB69-23CF-44E3-9099-C40C66FF867C}">
                  <a14:compatExt spid="_x0000_s143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298450</xdr:colOff>
          <xdr:row>8</xdr:row>
          <xdr:rowOff>31750</xdr:rowOff>
        </xdr:from>
        <xdr:to>
          <xdr:col>2</xdr:col>
          <xdr:colOff>571500</xdr:colOff>
          <xdr:row>8</xdr:row>
          <xdr:rowOff>171450</xdr:rowOff>
        </xdr:to>
        <xdr:sp macro="" textlink="">
          <xdr:nvSpPr>
            <xdr:cNvPr id="14338" name="Check Box 2" hidden="1">
              <a:extLst>
                <a:ext uri="{63B3BB69-23CF-44E3-9099-C40C66FF867C}">
                  <a14:compatExt spid="_x0000_s143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298450</xdr:colOff>
          <xdr:row>9</xdr:row>
          <xdr:rowOff>31750</xdr:rowOff>
        </xdr:from>
        <xdr:to>
          <xdr:col>2</xdr:col>
          <xdr:colOff>571500</xdr:colOff>
          <xdr:row>9</xdr:row>
          <xdr:rowOff>171450</xdr:rowOff>
        </xdr:to>
        <xdr:sp macro="" textlink="">
          <xdr:nvSpPr>
            <xdr:cNvPr id="14340" name="Check Box 4" hidden="1">
              <a:extLst>
                <a:ext uri="{63B3BB69-23CF-44E3-9099-C40C66FF867C}">
                  <a14:compatExt spid="_x0000_s143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298450</xdr:colOff>
          <xdr:row>10</xdr:row>
          <xdr:rowOff>31750</xdr:rowOff>
        </xdr:from>
        <xdr:to>
          <xdr:col>2</xdr:col>
          <xdr:colOff>571500</xdr:colOff>
          <xdr:row>10</xdr:row>
          <xdr:rowOff>171450</xdr:rowOff>
        </xdr:to>
        <xdr:sp macro="" textlink="">
          <xdr:nvSpPr>
            <xdr:cNvPr id="14341" name="Check Box 5" hidden="1">
              <a:extLst>
                <a:ext uri="{63B3BB69-23CF-44E3-9099-C40C66FF867C}">
                  <a14:compatExt spid="_x0000_s143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298450</xdr:colOff>
          <xdr:row>12</xdr:row>
          <xdr:rowOff>31750</xdr:rowOff>
        </xdr:from>
        <xdr:to>
          <xdr:col>2</xdr:col>
          <xdr:colOff>571500</xdr:colOff>
          <xdr:row>12</xdr:row>
          <xdr:rowOff>171450</xdr:rowOff>
        </xdr:to>
        <xdr:sp macro="" textlink="">
          <xdr:nvSpPr>
            <xdr:cNvPr id="14342" name="Check Box 6" hidden="1">
              <a:extLst>
                <a:ext uri="{63B3BB69-23CF-44E3-9099-C40C66FF867C}">
                  <a14:compatExt spid="_x0000_s143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298450</xdr:colOff>
          <xdr:row>13</xdr:row>
          <xdr:rowOff>31750</xdr:rowOff>
        </xdr:from>
        <xdr:to>
          <xdr:col>2</xdr:col>
          <xdr:colOff>571500</xdr:colOff>
          <xdr:row>13</xdr:row>
          <xdr:rowOff>171450</xdr:rowOff>
        </xdr:to>
        <xdr:sp macro="" textlink="">
          <xdr:nvSpPr>
            <xdr:cNvPr id="14343" name="Check Box 7" hidden="1">
              <a:extLst>
                <a:ext uri="{63B3BB69-23CF-44E3-9099-C40C66FF867C}">
                  <a14:compatExt spid="_x0000_s143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298450</xdr:colOff>
          <xdr:row>14</xdr:row>
          <xdr:rowOff>31750</xdr:rowOff>
        </xdr:from>
        <xdr:to>
          <xdr:col>2</xdr:col>
          <xdr:colOff>571500</xdr:colOff>
          <xdr:row>14</xdr:row>
          <xdr:rowOff>171450</xdr:rowOff>
        </xdr:to>
        <xdr:sp macro="" textlink="">
          <xdr:nvSpPr>
            <xdr:cNvPr id="14344" name="Check Box 8" hidden="1">
              <a:extLst>
                <a:ext uri="{63B3BB69-23CF-44E3-9099-C40C66FF867C}">
                  <a14:compatExt spid="_x0000_s143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298450</xdr:colOff>
          <xdr:row>15</xdr:row>
          <xdr:rowOff>31750</xdr:rowOff>
        </xdr:from>
        <xdr:to>
          <xdr:col>2</xdr:col>
          <xdr:colOff>571500</xdr:colOff>
          <xdr:row>15</xdr:row>
          <xdr:rowOff>171450</xdr:rowOff>
        </xdr:to>
        <xdr:sp macro="" textlink="">
          <xdr:nvSpPr>
            <xdr:cNvPr id="14346" name="Check Box 10" hidden="1">
              <a:extLst>
                <a:ext uri="{63B3BB69-23CF-44E3-9099-C40C66FF867C}">
                  <a14:compatExt spid="_x0000_s143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298450</xdr:colOff>
          <xdr:row>17</xdr:row>
          <xdr:rowOff>31750</xdr:rowOff>
        </xdr:from>
        <xdr:to>
          <xdr:col>2</xdr:col>
          <xdr:colOff>571500</xdr:colOff>
          <xdr:row>17</xdr:row>
          <xdr:rowOff>171450</xdr:rowOff>
        </xdr:to>
        <xdr:sp macro="" textlink="">
          <xdr:nvSpPr>
            <xdr:cNvPr id="14347" name="Check Box 11" hidden="1">
              <a:extLst>
                <a:ext uri="{63B3BB69-23CF-44E3-9099-C40C66FF867C}">
                  <a14:compatExt spid="_x0000_s143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298450</xdr:colOff>
          <xdr:row>18</xdr:row>
          <xdr:rowOff>31750</xdr:rowOff>
        </xdr:from>
        <xdr:to>
          <xdr:col>2</xdr:col>
          <xdr:colOff>571500</xdr:colOff>
          <xdr:row>18</xdr:row>
          <xdr:rowOff>171450</xdr:rowOff>
        </xdr:to>
        <xdr:sp macro="" textlink="">
          <xdr:nvSpPr>
            <xdr:cNvPr id="14348" name="Check Box 12" hidden="1">
              <a:extLst>
                <a:ext uri="{63B3BB69-23CF-44E3-9099-C40C66FF867C}">
                  <a14:compatExt spid="_x0000_s143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298450</xdr:colOff>
          <xdr:row>19</xdr:row>
          <xdr:rowOff>31750</xdr:rowOff>
        </xdr:from>
        <xdr:to>
          <xdr:col>2</xdr:col>
          <xdr:colOff>571500</xdr:colOff>
          <xdr:row>19</xdr:row>
          <xdr:rowOff>171450</xdr:rowOff>
        </xdr:to>
        <xdr:sp macro="" textlink="">
          <xdr:nvSpPr>
            <xdr:cNvPr id="14349" name="Check Box 13" hidden="1">
              <a:extLst>
                <a:ext uri="{63B3BB69-23CF-44E3-9099-C40C66FF867C}">
                  <a14:compatExt spid="_x0000_s143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298450</xdr:colOff>
          <xdr:row>20</xdr:row>
          <xdr:rowOff>31750</xdr:rowOff>
        </xdr:from>
        <xdr:to>
          <xdr:col>2</xdr:col>
          <xdr:colOff>571500</xdr:colOff>
          <xdr:row>20</xdr:row>
          <xdr:rowOff>171450</xdr:rowOff>
        </xdr:to>
        <xdr:sp macro="" textlink="">
          <xdr:nvSpPr>
            <xdr:cNvPr id="14350" name="Check Box 14" hidden="1">
              <a:extLst>
                <a:ext uri="{63B3BB69-23CF-44E3-9099-C40C66FF867C}">
                  <a14:compatExt spid="_x0000_s143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298450</xdr:colOff>
          <xdr:row>22</xdr:row>
          <xdr:rowOff>31750</xdr:rowOff>
        </xdr:from>
        <xdr:to>
          <xdr:col>2</xdr:col>
          <xdr:colOff>571500</xdr:colOff>
          <xdr:row>22</xdr:row>
          <xdr:rowOff>171450</xdr:rowOff>
        </xdr:to>
        <xdr:sp macro="" textlink="">
          <xdr:nvSpPr>
            <xdr:cNvPr id="14351" name="Check Box 15" hidden="1">
              <a:extLst>
                <a:ext uri="{63B3BB69-23CF-44E3-9099-C40C66FF867C}">
                  <a14:compatExt spid="_x0000_s143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298450</xdr:colOff>
          <xdr:row>23</xdr:row>
          <xdr:rowOff>31750</xdr:rowOff>
        </xdr:from>
        <xdr:to>
          <xdr:col>2</xdr:col>
          <xdr:colOff>571500</xdr:colOff>
          <xdr:row>23</xdr:row>
          <xdr:rowOff>171450</xdr:rowOff>
        </xdr:to>
        <xdr:sp macro="" textlink="">
          <xdr:nvSpPr>
            <xdr:cNvPr id="14352" name="Check Box 16" hidden="1">
              <a:extLst>
                <a:ext uri="{63B3BB69-23CF-44E3-9099-C40C66FF867C}">
                  <a14:compatExt spid="_x0000_s143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298450</xdr:colOff>
          <xdr:row>24</xdr:row>
          <xdr:rowOff>31750</xdr:rowOff>
        </xdr:from>
        <xdr:to>
          <xdr:col>2</xdr:col>
          <xdr:colOff>571500</xdr:colOff>
          <xdr:row>24</xdr:row>
          <xdr:rowOff>171450</xdr:rowOff>
        </xdr:to>
        <xdr:sp macro="" textlink="">
          <xdr:nvSpPr>
            <xdr:cNvPr id="14354" name="Check Box 18" hidden="1">
              <a:extLst>
                <a:ext uri="{63B3BB69-23CF-44E3-9099-C40C66FF867C}">
                  <a14:compatExt spid="_x0000_s143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298450</xdr:colOff>
          <xdr:row>25</xdr:row>
          <xdr:rowOff>31750</xdr:rowOff>
        </xdr:from>
        <xdr:to>
          <xdr:col>2</xdr:col>
          <xdr:colOff>571500</xdr:colOff>
          <xdr:row>25</xdr:row>
          <xdr:rowOff>171450</xdr:rowOff>
        </xdr:to>
        <xdr:sp macro="" textlink="">
          <xdr:nvSpPr>
            <xdr:cNvPr id="14355" name="Check Box 19" hidden="1">
              <a:extLst>
                <a:ext uri="{63B3BB69-23CF-44E3-9099-C40C66FF867C}">
                  <a14:compatExt spid="_x0000_s143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298450</xdr:colOff>
          <xdr:row>27</xdr:row>
          <xdr:rowOff>31750</xdr:rowOff>
        </xdr:from>
        <xdr:to>
          <xdr:col>2</xdr:col>
          <xdr:colOff>571500</xdr:colOff>
          <xdr:row>27</xdr:row>
          <xdr:rowOff>171450</xdr:rowOff>
        </xdr:to>
        <xdr:sp macro="" textlink="">
          <xdr:nvSpPr>
            <xdr:cNvPr id="14356" name="Check Box 20" hidden="1">
              <a:extLst>
                <a:ext uri="{63B3BB69-23CF-44E3-9099-C40C66FF867C}">
                  <a14:compatExt spid="_x0000_s143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298450</xdr:colOff>
          <xdr:row>28</xdr:row>
          <xdr:rowOff>31750</xdr:rowOff>
        </xdr:from>
        <xdr:to>
          <xdr:col>2</xdr:col>
          <xdr:colOff>571500</xdr:colOff>
          <xdr:row>28</xdr:row>
          <xdr:rowOff>171450</xdr:rowOff>
        </xdr:to>
        <xdr:sp macro="" textlink="">
          <xdr:nvSpPr>
            <xdr:cNvPr id="14357" name="Check Box 21" hidden="1">
              <a:extLst>
                <a:ext uri="{63B3BB69-23CF-44E3-9099-C40C66FF867C}">
                  <a14:compatExt spid="_x0000_s143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298450</xdr:colOff>
          <xdr:row>29</xdr:row>
          <xdr:rowOff>31750</xdr:rowOff>
        </xdr:from>
        <xdr:to>
          <xdr:col>2</xdr:col>
          <xdr:colOff>571500</xdr:colOff>
          <xdr:row>29</xdr:row>
          <xdr:rowOff>171450</xdr:rowOff>
        </xdr:to>
        <xdr:sp macro="" textlink="">
          <xdr:nvSpPr>
            <xdr:cNvPr id="14359" name="Check Box 23" hidden="1">
              <a:extLst>
                <a:ext uri="{63B3BB69-23CF-44E3-9099-C40C66FF867C}">
                  <a14:compatExt spid="_x0000_s143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298450</xdr:colOff>
          <xdr:row>30</xdr:row>
          <xdr:rowOff>31750</xdr:rowOff>
        </xdr:from>
        <xdr:to>
          <xdr:col>2</xdr:col>
          <xdr:colOff>571500</xdr:colOff>
          <xdr:row>30</xdr:row>
          <xdr:rowOff>171450</xdr:rowOff>
        </xdr:to>
        <xdr:sp macro="" textlink="">
          <xdr:nvSpPr>
            <xdr:cNvPr id="14360" name="Check Box 24" hidden="1">
              <a:extLst>
                <a:ext uri="{63B3BB69-23CF-44E3-9099-C40C66FF867C}">
                  <a14:compatExt spid="_x0000_s143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298450</xdr:colOff>
          <xdr:row>32</xdr:row>
          <xdr:rowOff>31750</xdr:rowOff>
        </xdr:from>
        <xdr:to>
          <xdr:col>2</xdr:col>
          <xdr:colOff>571500</xdr:colOff>
          <xdr:row>32</xdr:row>
          <xdr:rowOff>171450</xdr:rowOff>
        </xdr:to>
        <xdr:sp macro="" textlink="">
          <xdr:nvSpPr>
            <xdr:cNvPr id="14361" name="Check Box 25" hidden="1">
              <a:extLst>
                <a:ext uri="{63B3BB69-23CF-44E3-9099-C40C66FF867C}">
                  <a14:compatExt spid="_x0000_s143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298450</xdr:colOff>
          <xdr:row>33</xdr:row>
          <xdr:rowOff>31750</xdr:rowOff>
        </xdr:from>
        <xdr:to>
          <xdr:col>2</xdr:col>
          <xdr:colOff>571500</xdr:colOff>
          <xdr:row>33</xdr:row>
          <xdr:rowOff>171450</xdr:rowOff>
        </xdr:to>
        <xdr:sp macro="" textlink="">
          <xdr:nvSpPr>
            <xdr:cNvPr id="14362" name="Check Box 26" hidden="1">
              <a:extLst>
                <a:ext uri="{63B3BB69-23CF-44E3-9099-C40C66FF867C}">
                  <a14:compatExt spid="_x0000_s143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298450</xdr:colOff>
          <xdr:row>34</xdr:row>
          <xdr:rowOff>31750</xdr:rowOff>
        </xdr:from>
        <xdr:to>
          <xdr:col>2</xdr:col>
          <xdr:colOff>571500</xdr:colOff>
          <xdr:row>34</xdr:row>
          <xdr:rowOff>171450</xdr:rowOff>
        </xdr:to>
        <xdr:sp macro="" textlink="">
          <xdr:nvSpPr>
            <xdr:cNvPr id="14363" name="Check Box 27" hidden="1">
              <a:extLst>
                <a:ext uri="{63B3BB69-23CF-44E3-9099-C40C66FF867C}">
                  <a14:compatExt spid="_x0000_s143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298450</xdr:colOff>
          <xdr:row>35</xdr:row>
          <xdr:rowOff>31750</xdr:rowOff>
        </xdr:from>
        <xdr:to>
          <xdr:col>2</xdr:col>
          <xdr:colOff>571500</xdr:colOff>
          <xdr:row>35</xdr:row>
          <xdr:rowOff>171450</xdr:rowOff>
        </xdr:to>
        <xdr:sp macro="" textlink="">
          <xdr:nvSpPr>
            <xdr:cNvPr id="14364" name="Check Box 28" hidden="1">
              <a:extLst>
                <a:ext uri="{63B3BB69-23CF-44E3-9099-C40C66FF867C}">
                  <a14:compatExt spid="_x0000_s143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298450</xdr:colOff>
          <xdr:row>39</xdr:row>
          <xdr:rowOff>69850</xdr:rowOff>
        </xdr:from>
        <xdr:to>
          <xdr:col>2</xdr:col>
          <xdr:colOff>571500</xdr:colOff>
          <xdr:row>39</xdr:row>
          <xdr:rowOff>209550</xdr:rowOff>
        </xdr:to>
        <xdr:sp macro="" textlink="">
          <xdr:nvSpPr>
            <xdr:cNvPr id="14366" name="Check Box 30" hidden="1">
              <a:extLst>
                <a:ext uri="{63B3BB69-23CF-44E3-9099-C40C66FF867C}">
                  <a14:compatExt spid="_x0000_s143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298450</xdr:colOff>
          <xdr:row>40</xdr:row>
          <xdr:rowOff>165100</xdr:rowOff>
        </xdr:from>
        <xdr:to>
          <xdr:col>2</xdr:col>
          <xdr:colOff>571500</xdr:colOff>
          <xdr:row>40</xdr:row>
          <xdr:rowOff>304800</xdr:rowOff>
        </xdr:to>
        <xdr:sp macro="" textlink="">
          <xdr:nvSpPr>
            <xdr:cNvPr id="14367" name="Check Box 31" hidden="1">
              <a:extLst>
                <a:ext uri="{63B3BB69-23CF-44E3-9099-C40C66FF867C}">
                  <a14:compatExt spid="_x0000_s143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298450</xdr:colOff>
          <xdr:row>41</xdr:row>
          <xdr:rowOff>127000</xdr:rowOff>
        </xdr:from>
        <xdr:to>
          <xdr:col>2</xdr:col>
          <xdr:colOff>571500</xdr:colOff>
          <xdr:row>41</xdr:row>
          <xdr:rowOff>266700</xdr:rowOff>
        </xdr:to>
        <xdr:sp macro="" textlink="">
          <xdr:nvSpPr>
            <xdr:cNvPr id="14368" name="Check Box 32" hidden="1">
              <a:extLst>
                <a:ext uri="{63B3BB69-23CF-44E3-9099-C40C66FF867C}">
                  <a14:compatExt spid="_x0000_s143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298450</xdr:colOff>
          <xdr:row>42</xdr:row>
          <xdr:rowOff>69850</xdr:rowOff>
        </xdr:from>
        <xdr:to>
          <xdr:col>2</xdr:col>
          <xdr:colOff>571500</xdr:colOff>
          <xdr:row>42</xdr:row>
          <xdr:rowOff>209550</xdr:rowOff>
        </xdr:to>
        <xdr:sp macro="" textlink="">
          <xdr:nvSpPr>
            <xdr:cNvPr id="14369" name="Check Box 33" hidden="1">
              <a:extLst>
                <a:ext uri="{63B3BB69-23CF-44E3-9099-C40C66FF867C}">
                  <a14:compatExt spid="_x0000_s143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298450</xdr:colOff>
          <xdr:row>43</xdr:row>
          <xdr:rowOff>88900</xdr:rowOff>
        </xdr:from>
        <xdr:to>
          <xdr:col>2</xdr:col>
          <xdr:colOff>571500</xdr:colOff>
          <xdr:row>43</xdr:row>
          <xdr:rowOff>228600</xdr:rowOff>
        </xdr:to>
        <xdr:sp macro="" textlink="">
          <xdr:nvSpPr>
            <xdr:cNvPr id="14370" name="Check Box 34" hidden="1">
              <a:extLst>
                <a:ext uri="{63B3BB69-23CF-44E3-9099-C40C66FF867C}">
                  <a14:compatExt spid="_x0000_s143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279400</xdr:colOff>
          <xdr:row>46</xdr:row>
          <xdr:rowOff>228600</xdr:rowOff>
        </xdr:from>
        <xdr:to>
          <xdr:col>2</xdr:col>
          <xdr:colOff>552450</xdr:colOff>
          <xdr:row>46</xdr:row>
          <xdr:rowOff>374650</xdr:rowOff>
        </xdr:to>
        <xdr:sp macro="" textlink="">
          <xdr:nvSpPr>
            <xdr:cNvPr id="14374" name="Check Box 38" hidden="1">
              <a:extLst>
                <a:ext uri="{63B3BB69-23CF-44E3-9099-C40C66FF867C}">
                  <a14:compatExt spid="_x0000_s143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298450</xdr:colOff>
          <xdr:row>47</xdr:row>
          <xdr:rowOff>127000</xdr:rowOff>
        </xdr:from>
        <xdr:to>
          <xdr:col>2</xdr:col>
          <xdr:colOff>571500</xdr:colOff>
          <xdr:row>47</xdr:row>
          <xdr:rowOff>266700</xdr:rowOff>
        </xdr:to>
        <xdr:sp macro="" textlink="">
          <xdr:nvSpPr>
            <xdr:cNvPr id="14376" name="Check Box 40" hidden="1">
              <a:extLst>
                <a:ext uri="{63B3BB69-23CF-44E3-9099-C40C66FF867C}">
                  <a14:compatExt spid="_x0000_s143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266700</xdr:colOff>
          <xdr:row>51</xdr:row>
          <xdr:rowOff>127000</xdr:rowOff>
        </xdr:from>
        <xdr:to>
          <xdr:col>2</xdr:col>
          <xdr:colOff>546100</xdr:colOff>
          <xdr:row>51</xdr:row>
          <xdr:rowOff>266700</xdr:rowOff>
        </xdr:to>
        <xdr:sp macro="" textlink="">
          <xdr:nvSpPr>
            <xdr:cNvPr id="14377" name="Check Box 41" hidden="1">
              <a:extLst>
                <a:ext uri="{63B3BB69-23CF-44E3-9099-C40C66FF867C}">
                  <a14:compatExt spid="_x0000_s143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266700</xdr:colOff>
          <xdr:row>53</xdr:row>
          <xdr:rowOff>107950</xdr:rowOff>
        </xdr:from>
        <xdr:to>
          <xdr:col>2</xdr:col>
          <xdr:colOff>546100</xdr:colOff>
          <xdr:row>53</xdr:row>
          <xdr:rowOff>247650</xdr:rowOff>
        </xdr:to>
        <xdr:sp macro="" textlink="">
          <xdr:nvSpPr>
            <xdr:cNvPr id="14378" name="Check Box 42" hidden="1">
              <a:extLst>
                <a:ext uri="{63B3BB69-23CF-44E3-9099-C40C66FF867C}">
                  <a14:compatExt spid="_x0000_s143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266700</xdr:colOff>
          <xdr:row>54</xdr:row>
          <xdr:rowOff>127000</xdr:rowOff>
        </xdr:from>
        <xdr:to>
          <xdr:col>2</xdr:col>
          <xdr:colOff>546100</xdr:colOff>
          <xdr:row>54</xdr:row>
          <xdr:rowOff>266700</xdr:rowOff>
        </xdr:to>
        <xdr:sp macro="" textlink="">
          <xdr:nvSpPr>
            <xdr:cNvPr id="14379" name="Check Box 43" hidden="1">
              <a:extLst>
                <a:ext uri="{63B3BB69-23CF-44E3-9099-C40C66FF867C}">
                  <a14:compatExt spid="_x0000_s143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266700</xdr:colOff>
          <xdr:row>56</xdr:row>
          <xdr:rowOff>127000</xdr:rowOff>
        </xdr:from>
        <xdr:to>
          <xdr:col>2</xdr:col>
          <xdr:colOff>546100</xdr:colOff>
          <xdr:row>56</xdr:row>
          <xdr:rowOff>266700</xdr:rowOff>
        </xdr:to>
        <xdr:sp macro="" textlink="">
          <xdr:nvSpPr>
            <xdr:cNvPr id="14381" name="Check Box 45" hidden="1">
              <a:extLst>
                <a:ext uri="{63B3BB69-23CF-44E3-9099-C40C66FF867C}">
                  <a14:compatExt spid="_x0000_s143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266700</xdr:colOff>
          <xdr:row>57</xdr:row>
          <xdr:rowOff>50800</xdr:rowOff>
        </xdr:from>
        <xdr:to>
          <xdr:col>2</xdr:col>
          <xdr:colOff>546100</xdr:colOff>
          <xdr:row>57</xdr:row>
          <xdr:rowOff>190500</xdr:rowOff>
        </xdr:to>
        <xdr:sp macro="" textlink="">
          <xdr:nvSpPr>
            <xdr:cNvPr id="14382" name="Check Box 46" hidden="1">
              <a:extLst>
                <a:ext uri="{63B3BB69-23CF-44E3-9099-C40C66FF867C}">
                  <a14:compatExt spid="_x0000_s143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266700</xdr:colOff>
          <xdr:row>59</xdr:row>
          <xdr:rowOff>127000</xdr:rowOff>
        </xdr:from>
        <xdr:to>
          <xdr:col>2</xdr:col>
          <xdr:colOff>546100</xdr:colOff>
          <xdr:row>59</xdr:row>
          <xdr:rowOff>266700</xdr:rowOff>
        </xdr:to>
        <xdr:sp macro="" textlink="">
          <xdr:nvSpPr>
            <xdr:cNvPr id="14383" name="Check Box 47" hidden="1">
              <a:extLst>
                <a:ext uri="{63B3BB69-23CF-44E3-9099-C40C66FF867C}">
                  <a14:compatExt spid="_x0000_s143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260350</xdr:colOff>
          <xdr:row>63</xdr:row>
          <xdr:rowOff>31750</xdr:rowOff>
        </xdr:from>
        <xdr:to>
          <xdr:col>2</xdr:col>
          <xdr:colOff>533400</xdr:colOff>
          <xdr:row>63</xdr:row>
          <xdr:rowOff>171450</xdr:rowOff>
        </xdr:to>
        <xdr:sp macro="" textlink="">
          <xdr:nvSpPr>
            <xdr:cNvPr id="14387" name="Check Box 51" hidden="1">
              <a:extLst>
                <a:ext uri="{63B3BB69-23CF-44E3-9099-C40C66FF867C}">
                  <a14:compatExt spid="_x0000_s143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260350</xdr:colOff>
          <xdr:row>64</xdr:row>
          <xdr:rowOff>31750</xdr:rowOff>
        </xdr:from>
        <xdr:to>
          <xdr:col>2</xdr:col>
          <xdr:colOff>533400</xdr:colOff>
          <xdr:row>64</xdr:row>
          <xdr:rowOff>171450</xdr:rowOff>
        </xdr:to>
        <xdr:sp macro="" textlink="">
          <xdr:nvSpPr>
            <xdr:cNvPr id="14388" name="Check Box 52" hidden="1">
              <a:extLst>
                <a:ext uri="{63B3BB69-23CF-44E3-9099-C40C66FF867C}">
                  <a14:compatExt spid="_x0000_s143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260350</xdr:colOff>
          <xdr:row>65</xdr:row>
          <xdr:rowOff>31750</xdr:rowOff>
        </xdr:from>
        <xdr:to>
          <xdr:col>2</xdr:col>
          <xdr:colOff>533400</xdr:colOff>
          <xdr:row>65</xdr:row>
          <xdr:rowOff>171450</xdr:rowOff>
        </xdr:to>
        <xdr:sp macro="" textlink="">
          <xdr:nvSpPr>
            <xdr:cNvPr id="14389" name="Check Box 53" hidden="1">
              <a:extLst>
                <a:ext uri="{63B3BB69-23CF-44E3-9099-C40C66FF867C}">
                  <a14:compatExt spid="_x0000_s143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260350</xdr:colOff>
          <xdr:row>68</xdr:row>
          <xdr:rowOff>31750</xdr:rowOff>
        </xdr:from>
        <xdr:to>
          <xdr:col>2</xdr:col>
          <xdr:colOff>533400</xdr:colOff>
          <xdr:row>68</xdr:row>
          <xdr:rowOff>171450</xdr:rowOff>
        </xdr:to>
        <xdr:sp macro="" textlink="">
          <xdr:nvSpPr>
            <xdr:cNvPr id="14391" name="Check Box 55" hidden="1">
              <a:extLst>
                <a:ext uri="{63B3BB69-23CF-44E3-9099-C40C66FF867C}">
                  <a14:compatExt spid="_x0000_s143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260350</xdr:colOff>
          <xdr:row>69</xdr:row>
          <xdr:rowOff>31750</xdr:rowOff>
        </xdr:from>
        <xdr:to>
          <xdr:col>2</xdr:col>
          <xdr:colOff>533400</xdr:colOff>
          <xdr:row>69</xdr:row>
          <xdr:rowOff>171450</xdr:rowOff>
        </xdr:to>
        <xdr:sp macro="" textlink="">
          <xdr:nvSpPr>
            <xdr:cNvPr id="14392" name="Check Box 56" hidden="1">
              <a:extLst>
                <a:ext uri="{63B3BB69-23CF-44E3-9099-C40C66FF867C}">
                  <a14:compatExt spid="_x0000_s143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260350</xdr:colOff>
          <xdr:row>70</xdr:row>
          <xdr:rowOff>31750</xdr:rowOff>
        </xdr:from>
        <xdr:to>
          <xdr:col>2</xdr:col>
          <xdr:colOff>533400</xdr:colOff>
          <xdr:row>70</xdr:row>
          <xdr:rowOff>171450</xdr:rowOff>
        </xdr:to>
        <xdr:sp macro="" textlink="">
          <xdr:nvSpPr>
            <xdr:cNvPr id="14393" name="Check Box 57" hidden="1">
              <a:extLst>
                <a:ext uri="{63B3BB69-23CF-44E3-9099-C40C66FF867C}">
                  <a14:compatExt spid="_x0000_s143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260350</xdr:colOff>
          <xdr:row>71</xdr:row>
          <xdr:rowOff>31750</xdr:rowOff>
        </xdr:from>
        <xdr:to>
          <xdr:col>2</xdr:col>
          <xdr:colOff>533400</xdr:colOff>
          <xdr:row>71</xdr:row>
          <xdr:rowOff>171450</xdr:rowOff>
        </xdr:to>
        <xdr:sp macro="" textlink="">
          <xdr:nvSpPr>
            <xdr:cNvPr id="14394" name="Check Box 58" hidden="1">
              <a:extLst>
                <a:ext uri="{63B3BB69-23CF-44E3-9099-C40C66FF867C}">
                  <a14:compatExt spid="_x0000_s143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260350</xdr:colOff>
          <xdr:row>73</xdr:row>
          <xdr:rowOff>31750</xdr:rowOff>
        </xdr:from>
        <xdr:to>
          <xdr:col>2</xdr:col>
          <xdr:colOff>533400</xdr:colOff>
          <xdr:row>73</xdr:row>
          <xdr:rowOff>171450</xdr:rowOff>
        </xdr:to>
        <xdr:sp macro="" textlink="">
          <xdr:nvSpPr>
            <xdr:cNvPr id="14395" name="Check Box 59" hidden="1">
              <a:extLst>
                <a:ext uri="{63B3BB69-23CF-44E3-9099-C40C66FF867C}">
                  <a14:compatExt spid="_x0000_s143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260350</xdr:colOff>
          <xdr:row>74</xdr:row>
          <xdr:rowOff>31750</xdr:rowOff>
        </xdr:from>
        <xdr:to>
          <xdr:col>2</xdr:col>
          <xdr:colOff>533400</xdr:colOff>
          <xdr:row>74</xdr:row>
          <xdr:rowOff>171450</xdr:rowOff>
        </xdr:to>
        <xdr:sp macro="" textlink="">
          <xdr:nvSpPr>
            <xdr:cNvPr id="14396" name="Check Box 60" hidden="1">
              <a:extLst>
                <a:ext uri="{63B3BB69-23CF-44E3-9099-C40C66FF867C}">
                  <a14:compatExt spid="_x0000_s143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260350</xdr:colOff>
          <xdr:row>75</xdr:row>
          <xdr:rowOff>31750</xdr:rowOff>
        </xdr:from>
        <xdr:to>
          <xdr:col>2</xdr:col>
          <xdr:colOff>533400</xdr:colOff>
          <xdr:row>75</xdr:row>
          <xdr:rowOff>171450</xdr:rowOff>
        </xdr:to>
        <xdr:sp macro="" textlink="">
          <xdr:nvSpPr>
            <xdr:cNvPr id="14397" name="Check Box 61" hidden="1">
              <a:extLst>
                <a:ext uri="{63B3BB69-23CF-44E3-9099-C40C66FF867C}">
                  <a14:compatExt spid="_x0000_s143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260350</xdr:colOff>
          <xdr:row>76</xdr:row>
          <xdr:rowOff>31750</xdr:rowOff>
        </xdr:from>
        <xdr:to>
          <xdr:col>2</xdr:col>
          <xdr:colOff>533400</xdr:colOff>
          <xdr:row>76</xdr:row>
          <xdr:rowOff>171450</xdr:rowOff>
        </xdr:to>
        <xdr:sp macro="" textlink="">
          <xdr:nvSpPr>
            <xdr:cNvPr id="14398" name="Check Box 62" hidden="1">
              <a:extLst>
                <a:ext uri="{63B3BB69-23CF-44E3-9099-C40C66FF867C}">
                  <a14:compatExt spid="_x0000_s143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260350</xdr:colOff>
          <xdr:row>78</xdr:row>
          <xdr:rowOff>31750</xdr:rowOff>
        </xdr:from>
        <xdr:to>
          <xdr:col>2</xdr:col>
          <xdr:colOff>533400</xdr:colOff>
          <xdr:row>78</xdr:row>
          <xdr:rowOff>171450</xdr:rowOff>
        </xdr:to>
        <xdr:sp macro="" textlink="">
          <xdr:nvSpPr>
            <xdr:cNvPr id="14399" name="Check Box 63" hidden="1">
              <a:extLst>
                <a:ext uri="{63B3BB69-23CF-44E3-9099-C40C66FF867C}">
                  <a14:compatExt spid="_x0000_s143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260350</xdr:colOff>
          <xdr:row>79</xdr:row>
          <xdr:rowOff>31750</xdr:rowOff>
        </xdr:from>
        <xdr:to>
          <xdr:col>2</xdr:col>
          <xdr:colOff>533400</xdr:colOff>
          <xdr:row>79</xdr:row>
          <xdr:rowOff>171450</xdr:rowOff>
        </xdr:to>
        <xdr:sp macro="" textlink="">
          <xdr:nvSpPr>
            <xdr:cNvPr id="14400" name="Check Box 64" hidden="1">
              <a:extLst>
                <a:ext uri="{63B3BB69-23CF-44E3-9099-C40C66FF867C}">
                  <a14:compatExt spid="_x0000_s14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260350</xdr:colOff>
          <xdr:row>80</xdr:row>
          <xdr:rowOff>31750</xdr:rowOff>
        </xdr:from>
        <xdr:to>
          <xdr:col>2</xdr:col>
          <xdr:colOff>533400</xdr:colOff>
          <xdr:row>80</xdr:row>
          <xdr:rowOff>171450</xdr:rowOff>
        </xdr:to>
        <xdr:sp macro="" textlink="">
          <xdr:nvSpPr>
            <xdr:cNvPr id="14401" name="Check Box 65" hidden="1">
              <a:extLst>
                <a:ext uri="{63B3BB69-23CF-44E3-9099-C40C66FF867C}">
                  <a14:compatExt spid="_x0000_s144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260350</xdr:colOff>
          <xdr:row>81</xdr:row>
          <xdr:rowOff>31750</xdr:rowOff>
        </xdr:from>
        <xdr:to>
          <xdr:col>2</xdr:col>
          <xdr:colOff>533400</xdr:colOff>
          <xdr:row>81</xdr:row>
          <xdr:rowOff>171450</xdr:rowOff>
        </xdr:to>
        <xdr:sp macro="" textlink="">
          <xdr:nvSpPr>
            <xdr:cNvPr id="14402" name="Check Box 66" hidden="1">
              <a:extLst>
                <a:ext uri="{63B3BB69-23CF-44E3-9099-C40C66FF867C}">
                  <a14:compatExt spid="_x0000_s144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228600</xdr:colOff>
          <xdr:row>83</xdr:row>
          <xdr:rowOff>69850</xdr:rowOff>
        </xdr:from>
        <xdr:to>
          <xdr:col>2</xdr:col>
          <xdr:colOff>508000</xdr:colOff>
          <xdr:row>83</xdr:row>
          <xdr:rowOff>400050</xdr:rowOff>
        </xdr:to>
        <xdr:sp macro="" textlink="">
          <xdr:nvSpPr>
            <xdr:cNvPr id="14403" name="Check Box 67" hidden="1">
              <a:extLst>
                <a:ext uri="{63B3BB69-23CF-44E3-9099-C40C66FF867C}">
                  <a14:compatExt spid="_x0000_s144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228600</xdr:colOff>
          <xdr:row>84</xdr:row>
          <xdr:rowOff>12700</xdr:rowOff>
        </xdr:from>
        <xdr:to>
          <xdr:col>2</xdr:col>
          <xdr:colOff>508000</xdr:colOff>
          <xdr:row>84</xdr:row>
          <xdr:rowOff>241300</xdr:rowOff>
        </xdr:to>
        <xdr:sp macro="" textlink="">
          <xdr:nvSpPr>
            <xdr:cNvPr id="14404" name="Check Box 68" hidden="1">
              <a:extLst>
                <a:ext uri="{63B3BB69-23CF-44E3-9099-C40C66FF867C}">
                  <a14:compatExt spid="_x0000_s144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228600</xdr:colOff>
          <xdr:row>85</xdr:row>
          <xdr:rowOff>76200</xdr:rowOff>
        </xdr:from>
        <xdr:to>
          <xdr:col>2</xdr:col>
          <xdr:colOff>508000</xdr:colOff>
          <xdr:row>85</xdr:row>
          <xdr:rowOff>431800</xdr:rowOff>
        </xdr:to>
        <xdr:sp macro="" textlink="">
          <xdr:nvSpPr>
            <xdr:cNvPr id="14405" name="Check Box 69" hidden="1">
              <a:extLst>
                <a:ext uri="{63B3BB69-23CF-44E3-9099-C40C66FF867C}">
                  <a14:compatExt spid="_x0000_s144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228600</xdr:colOff>
          <xdr:row>86</xdr:row>
          <xdr:rowOff>50800</xdr:rowOff>
        </xdr:from>
        <xdr:to>
          <xdr:col>2</xdr:col>
          <xdr:colOff>508000</xdr:colOff>
          <xdr:row>86</xdr:row>
          <xdr:rowOff>190500</xdr:rowOff>
        </xdr:to>
        <xdr:sp macro="" textlink="">
          <xdr:nvSpPr>
            <xdr:cNvPr id="14406" name="Check Box 70" hidden="1">
              <a:extLst>
                <a:ext uri="{63B3BB69-23CF-44E3-9099-C40C66FF867C}">
                  <a14:compatExt spid="_x0000_s144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228600</xdr:colOff>
          <xdr:row>87</xdr:row>
          <xdr:rowOff>76200</xdr:rowOff>
        </xdr:from>
        <xdr:to>
          <xdr:col>2</xdr:col>
          <xdr:colOff>508000</xdr:colOff>
          <xdr:row>87</xdr:row>
          <xdr:rowOff>412750</xdr:rowOff>
        </xdr:to>
        <xdr:sp macro="" textlink="">
          <xdr:nvSpPr>
            <xdr:cNvPr id="14407" name="Check Box 71" hidden="1">
              <a:extLst>
                <a:ext uri="{63B3BB69-23CF-44E3-9099-C40C66FF867C}">
                  <a14:compatExt spid="_x0000_s144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228600</xdr:colOff>
          <xdr:row>88</xdr:row>
          <xdr:rowOff>50800</xdr:rowOff>
        </xdr:from>
        <xdr:to>
          <xdr:col>2</xdr:col>
          <xdr:colOff>508000</xdr:colOff>
          <xdr:row>88</xdr:row>
          <xdr:rowOff>400050</xdr:rowOff>
        </xdr:to>
        <xdr:sp macro="" textlink="">
          <xdr:nvSpPr>
            <xdr:cNvPr id="14408" name="Check Box 72" hidden="1">
              <a:extLst>
                <a:ext uri="{63B3BB69-23CF-44E3-9099-C40C66FF867C}">
                  <a14:compatExt spid="_x0000_s144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228600</xdr:colOff>
          <xdr:row>89</xdr:row>
          <xdr:rowOff>57150</xdr:rowOff>
        </xdr:from>
        <xdr:to>
          <xdr:col>2</xdr:col>
          <xdr:colOff>508000</xdr:colOff>
          <xdr:row>89</xdr:row>
          <xdr:rowOff>400050</xdr:rowOff>
        </xdr:to>
        <xdr:sp macro="" textlink="">
          <xdr:nvSpPr>
            <xdr:cNvPr id="14409" name="Check Box 73" hidden="1">
              <a:extLst>
                <a:ext uri="{63B3BB69-23CF-44E3-9099-C40C66FF867C}">
                  <a14:compatExt spid="_x0000_s144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260350</xdr:colOff>
          <xdr:row>97</xdr:row>
          <xdr:rowOff>31750</xdr:rowOff>
        </xdr:from>
        <xdr:to>
          <xdr:col>2</xdr:col>
          <xdr:colOff>533400</xdr:colOff>
          <xdr:row>97</xdr:row>
          <xdr:rowOff>171450</xdr:rowOff>
        </xdr:to>
        <xdr:sp macro="" textlink="">
          <xdr:nvSpPr>
            <xdr:cNvPr id="14410" name="Check Box 74" hidden="1">
              <a:extLst>
                <a:ext uri="{63B3BB69-23CF-44E3-9099-C40C66FF867C}">
                  <a14:compatExt spid="_x0000_s144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260350</xdr:colOff>
          <xdr:row>98</xdr:row>
          <xdr:rowOff>31750</xdr:rowOff>
        </xdr:from>
        <xdr:to>
          <xdr:col>2</xdr:col>
          <xdr:colOff>533400</xdr:colOff>
          <xdr:row>98</xdr:row>
          <xdr:rowOff>171450</xdr:rowOff>
        </xdr:to>
        <xdr:sp macro="" textlink="">
          <xdr:nvSpPr>
            <xdr:cNvPr id="14411" name="Check Box 75" hidden="1">
              <a:extLst>
                <a:ext uri="{63B3BB69-23CF-44E3-9099-C40C66FF867C}">
                  <a14:compatExt spid="_x0000_s144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260350</xdr:colOff>
          <xdr:row>99</xdr:row>
          <xdr:rowOff>31750</xdr:rowOff>
        </xdr:from>
        <xdr:to>
          <xdr:col>2</xdr:col>
          <xdr:colOff>533400</xdr:colOff>
          <xdr:row>99</xdr:row>
          <xdr:rowOff>171450</xdr:rowOff>
        </xdr:to>
        <xdr:sp macro="" textlink="">
          <xdr:nvSpPr>
            <xdr:cNvPr id="14412" name="Check Box 76" hidden="1">
              <a:extLst>
                <a:ext uri="{63B3BB69-23CF-44E3-9099-C40C66FF867C}">
                  <a14:compatExt spid="_x0000_s144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260350</xdr:colOff>
          <xdr:row>100</xdr:row>
          <xdr:rowOff>31750</xdr:rowOff>
        </xdr:from>
        <xdr:to>
          <xdr:col>2</xdr:col>
          <xdr:colOff>533400</xdr:colOff>
          <xdr:row>100</xdr:row>
          <xdr:rowOff>171450</xdr:rowOff>
        </xdr:to>
        <xdr:sp macro="" textlink="">
          <xdr:nvSpPr>
            <xdr:cNvPr id="14413" name="Check Box 77" hidden="1">
              <a:extLst>
                <a:ext uri="{63B3BB69-23CF-44E3-9099-C40C66FF867C}">
                  <a14:compatExt spid="_x0000_s144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260350</xdr:colOff>
          <xdr:row>102</xdr:row>
          <xdr:rowOff>31750</xdr:rowOff>
        </xdr:from>
        <xdr:to>
          <xdr:col>2</xdr:col>
          <xdr:colOff>533400</xdr:colOff>
          <xdr:row>102</xdr:row>
          <xdr:rowOff>171450</xdr:rowOff>
        </xdr:to>
        <xdr:sp macro="" textlink="">
          <xdr:nvSpPr>
            <xdr:cNvPr id="14414" name="Check Box 78" hidden="1">
              <a:extLst>
                <a:ext uri="{63B3BB69-23CF-44E3-9099-C40C66FF867C}">
                  <a14:compatExt spid="_x0000_s144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260350</xdr:colOff>
          <xdr:row>103</xdr:row>
          <xdr:rowOff>31750</xdr:rowOff>
        </xdr:from>
        <xdr:to>
          <xdr:col>2</xdr:col>
          <xdr:colOff>533400</xdr:colOff>
          <xdr:row>103</xdr:row>
          <xdr:rowOff>171450</xdr:rowOff>
        </xdr:to>
        <xdr:sp macro="" textlink="">
          <xdr:nvSpPr>
            <xdr:cNvPr id="14415" name="Check Box 79" hidden="1">
              <a:extLst>
                <a:ext uri="{63B3BB69-23CF-44E3-9099-C40C66FF867C}">
                  <a14:compatExt spid="_x0000_s144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260350</xdr:colOff>
          <xdr:row>104</xdr:row>
          <xdr:rowOff>31750</xdr:rowOff>
        </xdr:from>
        <xdr:to>
          <xdr:col>2</xdr:col>
          <xdr:colOff>533400</xdr:colOff>
          <xdr:row>104</xdr:row>
          <xdr:rowOff>171450</xdr:rowOff>
        </xdr:to>
        <xdr:sp macro="" textlink="">
          <xdr:nvSpPr>
            <xdr:cNvPr id="14416" name="Check Box 80" hidden="1">
              <a:extLst>
                <a:ext uri="{63B3BB69-23CF-44E3-9099-C40C66FF867C}">
                  <a14:compatExt spid="_x0000_s144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260350</xdr:colOff>
          <xdr:row>105</xdr:row>
          <xdr:rowOff>31750</xdr:rowOff>
        </xdr:from>
        <xdr:to>
          <xdr:col>2</xdr:col>
          <xdr:colOff>533400</xdr:colOff>
          <xdr:row>105</xdr:row>
          <xdr:rowOff>171450</xdr:rowOff>
        </xdr:to>
        <xdr:sp macro="" textlink="">
          <xdr:nvSpPr>
            <xdr:cNvPr id="14417" name="Check Box 81" hidden="1">
              <a:extLst>
                <a:ext uri="{63B3BB69-23CF-44E3-9099-C40C66FF867C}">
                  <a14:compatExt spid="_x0000_s144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260350</xdr:colOff>
          <xdr:row>107</xdr:row>
          <xdr:rowOff>31750</xdr:rowOff>
        </xdr:from>
        <xdr:to>
          <xdr:col>2</xdr:col>
          <xdr:colOff>533400</xdr:colOff>
          <xdr:row>107</xdr:row>
          <xdr:rowOff>171450</xdr:rowOff>
        </xdr:to>
        <xdr:sp macro="" textlink="">
          <xdr:nvSpPr>
            <xdr:cNvPr id="14418" name="Check Box 82" hidden="1">
              <a:extLst>
                <a:ext uri="{63B3BB69-23CF-44E3-9099-C40C66FF867C}">
                  <a14:compatExt spid="_x0000_s144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260350</xdr:colOff>
          <xdr:row>108</xdr:row>
          <xdr:rowOff>31750</xdr:rowOff>
        </xdr:from>
        <xdr:to>
          <xdr:col>2</xdr:col>
          <xdr:colOff>533400</xdr:colOff>
          <xdr:row>108</xdr:row>
          <xdr:rowOff>171450</xdr:rowOff>
        </xdr:to>
        <xdr:sp macro="" textlink="">
          <xdr:nvSpPr>
            <xdr:cNvPr id="14419" name="Check Box 83" hidden="1">
              <a:extLst>
                <a:ext uri="{63B3BB69-23CF-44E3-9099-C40C66FF867C}">
                  <a14:compatExt spid="_x0000_s144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260350</xdr:colOff>
          <xdr:row>109</xdr:row>
          <xdr:rowOff>31750</xdr:rowOff>
        </xdr:from>
        <xdr:to>
          <xdr:col>2</xdr:col>
          <xdr:colOff>533400</xdr:colOff>
          <xdr:row>109</xdr:row>
          <xdr:rowOff>171450</xdr:rowOff>
        </xdr:to>
        <xdr:sp macro="" textlink="">
          <xdr:nvSpPr>
            <xdr:cNvPr id="14420" name="Check Box 84" hidden="1">
              <a:extLst>
                <a:ext uri="{63B3BB69-23CF-44E3-9099-C40C66FF867C}">
                  <a14:compatExt spid="_x0000_s144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260350</xdr:colOff>
          <xdr:row>110</xdr:row>
          <xdr:rowOff>31750</xdr:rowOff>
        </xdr:from>
        <xdr:to>
          <xdr:col>2</xdr:col>
          <xdr:colOff>533400</xdr:colOff>
          <xdr:row>110</xdr:row>
          <xdr:rowOff>171450</xdr:rowOff>
        </xdr:to>
        <xdr:sp macro="" textlink="">
          <xdr:nvSpPr>
            <xdr:cNvPr id="14421" name="Check Box 85" hidden="1">
              <a:extLst>
                <a:ext uri="{63B3BB69-23CF-44E3-9099-C40C66FF867C}">
                  <a14:compatExt spid="_x0000_s144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260350</xdr:colOff>
          <xdr:row>112</xdr:row>
          <xdr:rowOff>31750</xdr:rowOff>
        </xdr:from>
        <xdr:to>
          <xdr:col>2</xdr:col>
          <xdr:colOff>533400</xdr:colOff>
          <xdr:row>112</xdr:row>
          <xdr:rowOff>171450</xdr:rowOff>
        </xdr:to>
        <xdr:sp macro="" textlink="">
          <xdr:nvSpPr>
            <xdr:cNvPr id="14422" name="Check Box 86" hidden="1">
              <a:extLst>
                <a:ext uri="{63B3BB69-23CF-44E3-9099-C40C66FF867C}">
                  <a14:compatExt spid="_x0000_s144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260350</xdr:colOff>
          <xdr:row>113</xdr:row>
          <xdr:rowOff>31750</xdr:rowOff>
        </xdr:from>
        <xdr:to>
          <xdr:col>2</xdr:col>
          <xdr:colOff>533400</xdr:colOff>
          <xdr:row>113</xdr:row>
          <xdr:rowOff>171450</xdr:rowOff>
        </xdr:to>
        <xdr:sp macro="" textlink="">
          <xdr:nvSpPr>
            <xdr:cNvPr id="14423" name="Check Box 87" hidden="1">
              <a:extLst>
                <a:ext uri="{63B3BB69-23CF-44E3-9099-C40C66FF867C}">
                  <a14:compatExt spid="_x0000_s144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260350</xdr:colOff>
          <xdr:row>114</xdr:row>
          <xdr:rowOff>31750</xdr:rowOff>
        </xdr:from>
        <xdr:to>
          <xdr:col>2</xdr:col>
          <xdr:colOff>533400</xdr:colOff>
          <xdr:row>114</xdr:row>
          <xdr:rowOff>171450</xdr:rowOff>
        </xdr:to>
        <xdr:sp macro="" textlink="">
          <xdr:nvSpPr>
            <xdr:cNvPr id="14424" name="Check Box 88" hidden="1">
              <a:extLst>
                <a:ext uri="{63B3BB69-23CF-44E3-9099-C40C66FF867C}">
                  <a14:compatExt spid="_x0000_s144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260350</xdr:colOff>
          <xdr:row>115</xdr:row>
          <xdr:rowOff>31750</xdr:rowOff>
        </xdr:from>
        <xdr:to>
          <xdr:col>2</xdr:col>
          <xdr:colOff>533400</xdr:colOff>
          <xdr:row>115</xdr:row>
          <xdr:rowOff>171450</xdr:rowOff>
        </xdr:to>
        <xdr:sp macro="" textlink="">
          <xdr:nvSpPr>
            <xdr:cNvPr id="14425" name="Check Box 89" hidden="1">
              <a:extLst>
                <a:ext uri="{63B3BB69-23CF-44E3-9099-C40C66FF867C}">
                  <a14:compatExt spid="_x0000_s144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260350</xdr:colOff>
          <xdr:row>117</xdr:row>
          <xdr:rowOff>31750</xdr:rowOff>
        </xdr:from>
        <xdr:to>
          <xdr:col>2</xdr:col>
          <xdr:colOff>533400</xdr:colOff>
          <xdr:row>117</xdr:row>
          <xdr:rowOff>171450</xdr:rowOff>
        </xdr:to>
        <xdr:sp macro="" textlink="">
          <xdr:nvSpPr>
            <xdr:cNvPr id="14426" name="Check Box 90" hidden="1">
              <a:extLst>
                <a:ext uri="{63B3BB69-23CF-44E3-9099-C40C66FF867C}">
                  <a14:compatExt spid="_x0000_s144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260350</xdr:colOff>
          <xdr:row>118</xdr:row>
          <xdr:rowOff>31750</xdr:rowOff>
        </xdr:from>
        <xdr:to>
          <xdr:col>2</xdr:col>
          <xdr:colOff>533400</xdr:colOff>
          <xdr:row>118</xdr:row>
          <xdr:rowOff>171450</xdr:rowOff>
        </xdr:to>
        <xdr:sp macro="" textlink="">
          <xdr:nvSpPr>
            <xdr:cNvPr id="14427" name="Check Box 91" hidden="1">
              <a:extLst>
                <a:ext uri="{63B3BB69-23CF-44E3-9099-C40C66FF867C}">
                  <a14:compatExt spid="_x0000_s144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260350</xdr:colOff>
          <xdr:row>119</xdr:row>
          <xdr:rowOff>31750</xdr:rowOff>
        </xdr:from>
        <xdr:to>
          <xdr:col>2</xdr:col>
          <xdr:colOff>533400</xdr:colOff>
          <xdr:row>119</xdr:row>
          <xdr:rowOff>171450</xdr:rowOff>
        </xdr:to>
        <xdr:sp macro="" textlink="">
          <xdr:nvSpPr>
            <xdr:cNvPr id="14428" name="Check Box 92" hidden="1">
              <a:extLst>
                <a:ext uri="{63B3BB69-23CF-44E3-9099-C40C66FF867C}">
                  <a14:compatExt spid="_x0000_s144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260350</xdr:colOff>
          <xdr:row>120</xdr:row>
          <xdr:rowOff>31750</xdr:rowOff>
        </xdr:from>
        <xdr:to>
          <xdr:col>2</xdr:col>
          <xdr:colOff>533400</xdr:colOff>
          <xdr:row>120</xdr:row>
          <xdr:rowOff>171450</xdr:rowOff>
        </xdr:to>
        <xdr:sp macro="" textlink="">
          <xdr:nvSpPr>
            <xdr:cNvPr id="14429" name="Check Box 93" hidden="1">
              <a:extLst>
                <a:ext uri="{63B3BB69-23CF-44E3-9099-C40C66FF867C}">
                  <a14:compatExt spid="_x0000_s144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260350</xdr:colOff>
          <xdr:row>122</xdr:row>
          <xdr:rowOff>31750</xdr:rowOff>
        </xdr:from>
        <xdr:to>
          <xdr:col>2</xdr:col>
          <xdr:colOff>533400</xdr:colOff>
          <xdr:row>122</xdr:row>
          <xdr:rowOff>171450</xdr:rowOff>
        </xdr:to>
        <xdr:sp macro="" textlink="">
          <xdr:nvSpPr>
            <xdr:cNvPr id="14430" name="Check Box 94" hidden="1">
              <a:extLst>
                <a:ext uri="{63B3BB69-23CF-44E3-9099-C40C66FF867C}">
                  <a14:compatExt spid="_x0000_s144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260350</xdr:colOff>
          <xdr:row>123</xdr:row>
          <xdr:rowOff>31750</xdr:rowOff>
        </xdr:from>
        <xdr:to>
          <xdr:col>2</xdr:col>
          <xdr:colOff>533400</xdr:colOff>
          <xdr:row>123</xdr:row>
          <xdr:rowOff>171450</xdr:rowOff>
        </xdr:to>
        <xdr:sp macro="" textlink="">
          <xdr:nvSpPr>
            <xdr:cNvPr id="14431" name="Check Box 95" hidden="1">
              <a:extLst>
                <a:ext uri="{63B3BB69-23CF-44E3-9099-C40C66FF867C}">
                  <a14:compatExt spid="_x0000_s144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260350</xdr:colOff>
          <xdr:row>124</xdr:row>
          <xdr:rowOff>31750</xdr:rowOff>
        </xdr:from>
        <xdr:to>
          <xdr:col>2</xdr:col>
          <xdr:colOff>533400</xdr:colOff>
          <xdr:row>124</xdr:row>
          <xdr:rowOff>171450</xdr:rowOff>
        </xdr:to>
        <xdr:sp macro="" textlink="">
          <xdr:nvSpPr>
            <xdr:cNvPr id="14432" name="Check Box 96" hidden="1">
              <a:extLst>
                <a:ext uri="{63B3BB69-23CF-44E3-9099-C40C66FF867C}">
                  <a14:compatExt spid="_x0000_s144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260350</xdr:colOff>
          <xdr:row>127</xdr:row>
          <xdr:rowOff>31750</xdr:rowOff>
        </xdr:from>
        <xdr:to>
          <xdr:col>2</xdr:col>
          <xdr:colOff>533400</xdr:colOff>
          <xdr:row>127</xdr:row>
          <xdr:rowOff>31750</xdr:rowOff>
        </xdr:to>
        <xdr:sp macro="" textlink="">
          <xdr:nvSpPr>
            <xdr:cNvPr id="14434" name="Check Box 98" hidden="1">
              <a:extLst>
                <a:ext uri="{63B3BB69-23CF-44E3-9099-C40C66FF867C}">
                  <a14:compatExt spid="_x0000_s144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260350</xdr:colOff>
          <xdr:row>128</xdr:row>
          <xdr:rowOff>31750</xdr:rowOff>
        </xdr:from>
        <xdr:to>
          <xdr:col>2</xdr:col>
          <xdr:colOff>533400</xdr:colOff>
          <xdr:row>128</xdr:row>
          <xdr:rowOff>171450</xdr:rowOff>
        </xdr:to>
        <xdr:sp macro="" textlink="">
          <xdr:nvSpPr>
            <xdr:cNvPr id="14435" name="Check Box 99" hidden="1">
              <a:extLst>
                <a:ext uri="{63B3BB69-23CF-44E3-9099-C40C66FF867C}">
                  <a14:compatExt spid="_x0000_s144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260350</xdr:colOff>
          <xdr:row>129</xdr:row>
          <xdr:rowOff>31750</xdr:rowOff>
        </xdr:from>
        <xdr:to>
          <xdr:col>2</xdr:col>
          <xdr:colOff>533400</xdr:colOff>
          <xdr:row>129</xdr:row>
          <xdr:rowOff>171450</xdr:rowOff>
        </xdr:to>
        <xdr:sp macro="" textlink="">
          <xdr:nvSpPr>
            <xdr:cNvPr id="14436" name="Check Box 100" hidden="1">
              <a:extLst>
                <a:ext uri="{63B3BB69-23CF-44E3-9099-C40C66FF867C}">
                  <a14:compatExt spid="_x0000_s144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260350</xdr:colOff>
          <xdr:row>130</xdr:row>
          <xdr:rowOff>31750</xdr:rowOff>
        </xdr:from>
        <xdr:to>
          <xdr:col>2</xdr:col>
          <xdr:colOff>533400</xdr:colOff>
          <xdr:row>130</xdr:row>
          <xdr:rowOff>171450</xdr:rowOff>
        </xdr:to>
        <xdr:sp macro="" textlink="">
          <xdr:nvSpPr>
            <xdr:cNvPr id="14437" name="Check Box 101" hidden="1">
              <a:extLst>
                <a:ext uri="{63B3BB69-23CF-44E3-9099-C40C66FF867C}">
                  <a14:compatExt spid="_x0000_s144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260350</xdr:colOff>
          <xdr:row>131</xdr:row>
          <xdr:rowOff>31750</xdr:rowOff>
        </xdr:from>
        <xdr:to>
          <xdr:col>2</xdr:col>
          <xdr:colOff>533400</xdr:colOff>
          <xdr:row>131</xdr:row>
          <xdr:rowOff>171450</xdr:rowOff>
        </xdr:to>
        <xdr:sp macro="" textlink="">
          <xdr:nvSpPr>
            <xdr:cNvPr id="14438" name="Check Box 102" hidden="1">
              <a:extLst>
                <a:ext uri="{63B3BB69-23CF-44E3-9099-C40C66FF867C}">
                  <a14:compatExt spid="_x0000_s144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260350</xdr:colOff>
          <xdr:row>133</xdr:row>
          <xdr:rowOff>76200</xdr:rowOff>
        </xdr:from>
        <xdr:to>
          <xdr:col>2</xdr:col>
          <xdr:colOff>533400</xdr:colOff>
          <xdr:row>133</xdr:row>
          <xdr:rowOff>317500</xdr:rowOff>
        </xdr:to>
        <xdr:sp macro="" textlink="">
          <xdr:nvSpPr>
            <xdr:cNvPr id="14439" name="Check Box 103" hidden="1">
              <a:extLst>
                <a:ext uri="{63B3BB69-23CF-44E3-9099-C40C66FF867C}">
                  <a14:compatExt spid="_x0000_s144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228600</xdr:colOff>
          <xdr:row>141</xdr:row>
          <xdr:rowOff>222250</xdr:rowOff>
        </xdr:from>
        <xdr:to>
          <xdr:col>2</xdr:col>
          <xdr:colOff>533400</xdr:colOff>
          <xdr:row>141</xdr:row>
          <xdr:rowOff>546100</xdr:rowOff>
        </xdr:to>
        <xdr:sp macro="" textlink="">
          <xdr:nvSpPr>
            <xdr:cNvPr id="14440" name="Check Box 104" hidden="1">
              <a:extLst>
                <a:ext uri="{63B3BB69-23CF-44E3-9099-C40C66FF867C}">
                  <a14:compatExt spid="_x0000_s144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228600</xdr:colOff>
          <xdr:row>142</xdr:row>
          <xdr:rowOff>107950</xdr:rowOff>
        </xdr:from>
        <xdr:to>
          <xdr:col>2</xdr:col>
          <xdr:colOff>533400</xdr:colOff>
          <xdr:row>142</xdr:row>
          <xdr:rowOff>533400</xdr:rowOff>
        </xdr:to>
        <xdr:sp macro="" textlink="">
          <xdr:nvSpPr>
            <xdr:cNvPr id="14441" name="Check Box 105" hidden="1">
              <a:extLst>
                <a:ext uri="{63B3BB69-23CF-44E3-9099-C40C66FF867C}">
                  <a14:compatExt spid="_x0000_s144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241300</xdr:colOff>
          <xdr:row>143</xdr:row>
          <xdr:rowOff>19050</xdr:rowOff>
        </xdr:from>
        <xdr:to>
          <xdr:col>2</xdr:col>
          <xdr:colOff>546100</xdr:colOff>
          <xdr:row>144</xdr:row>
          <xdr:rowOff>12700</xdr:rowOff>
        </xdr:to>
        <xdr:sp macro="" textlink="">
          <xdr:nvSpPr>
            <xdr:cNvPr id="14442" name="Check Box 106" hidden="1">
              <a:extLst>
                <a:ext uri="{63B3BB69-23CF-44E3-9099-C40C66FF867C}">
                  <a14:compatExt spid="_x0000_s144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241300</xdr:colOff>
          <xdr:row>144</xdr:row>
          <xdr:rowOff>88900</xdr:rowOff>
        </xdr:from>
        <xdr:to>
          <xdr:col>2</xdr:col>
          <xdr:colOff>546100</xdr:colOff>
          <xdr:row>145</xdr:row>
          <xdr:rowOff>0</xdr:rowOff>
        </xdr:to>
        <xdr:sp macro="" textlink="">
          <xdr:nvSpPr>
            <xdr:cNvPr id="14443" name="Check Box 107" hidden="1">
              <a:extLst>
                <a:ext uri="{63B3BB69-23CF-44E3-9099-C40C66FF867C}">
                  <a14:compatExt spid="_x0000_s144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247650</xdr:colOff>
          <xdr:row>145</xdr:row>
          <xdr:rowOff>127000</xdr:rowOff>
        </xdr:from>
        <xdr:to>
          <xdr:col>2</xdr:col>
          <xdr:colOff>552450</xdr:colOff>
          <xdr:row>145</xdr:row>
          <xdr:rowOff>247650</xdr:rowOff>
        </xdr:to>
        <xdr:sp macro="" textlink="">
          <xdr:nvSpPr>
            <xdr:cNvPr id="14444" name="Check Box 108" hidden="1">
              <a:extLst>
                <a:ext uri="{63B3BB69-23CF-44E3-9099-C40C66FF867C}">
                  <a14:compatExt spid="_x0000_s144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279400</xdr:colOff>
          <xdr:row>153</xdr:row>
          <xdr:rowOff>266700</xdr:rowOff>
        </xdr:from>
        <xdr:to>
          <xdr:col>2</xdr:col>
          <xdr:colOff>584200</xdr:colOff>
          <xdr:row>153</xdr:row>
          <xdr:rowOff>266700</xdr:rowOff>
        </xdr:to>
        <xdr:sp macro="" textlink="">
          <xdr:nvSpPr>
            <xdr:cNvPr id="14445" name="Check Box 109" hidden="1">
              <a:extLst>
                <a:ext uri="{63B3BB69-23CF-44E3-9099-C40C66FF867C}">
                  <a14:compatExt spid="_x0000_s144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279400</xdr:colOff>
          <xdr:row>154</xdr:row>
          <xdr:rowOff>266700</xdr:rowOff>
        </xdr:from>
        <xdr:to>
          <xdr:col>2</xdr:col>
          <xdr:colOff>584200</xdr:colOff>
          <xdr:row>154</xdr:row>
          <xdr:rowOff>266700</xdr:rowOff>
        </xdr:to>
        <xdr:sp macro="" textlink="">
          <xdr:nvSpPr>
            <xdr:cNvPr id="14446" name="Check Box 110" hidden="1">
              <a:extLst>
                <a:ext uri="{63B3BB69-23CF-44E3-9099-C40C66FF867C}">
                  <a14:compatExt spid="_x0000_s144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279400</xdr:colOff>
          <xdr:row>173</xdr:row>
          <xdr:rowOff>222250</xdr:rowOff>
        </xdr:from>
        <xdr:to>
          <xdr:col>2</xdr:col>
          <xdr:colOff>584200</xdr:colOff>
          <xdr:row>173</xdr:row>
          <xdr:rowOff>222250</xdr:rowOff>
        </xdr:to>
        <xdr:sp macro="" textlink="">
          <xdr:nvSpPr>
            <xdr:cNvPr id="14458" name="Check Box 122" hidden="1">
              <a:extLst>
                <a:ext uri="{63B3BB69-23CF-44E3-9099-C40C66FF867C}">
                  <a14:compatExt spid="_x0000_s144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304800</xdr:colOff>
          <xdr:row>186</xdr:row>
          <xdr:rowOff>298450</xdr:rowOff>
        </xdr:from>
        <xdr:to>
          <xdr:col>2</xdr:col>
          <xdr:colOff>609600</xdr:colOff>
          <xdr:row>186</xdr:row>
          <xdr:rowOff>298450</xdr:rowOff>
        </xdr:to>
        <xdr:sp macro="" textlink="">
          <xdr:nvSpPr>
            <xdr:cNvPr id="14463" name="Check Box 127" hidden="1">
              <a:extLst>
                <a:ext uri="{63B3BB69-23CF-44E3-9099-C40C66FF867C}">
                  <a14:compatExt spid="_x0000_s144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304800</xdr:colOff>
          <xdr:row>188</xdr:row>
          <xdr:rowOff>203200</xdr:rowOff>
        </xdr:from>
        <xdr:to>
          <xdr:col>2</xdr:col>
          <xdr:colOff>609600</xdr:colOff>
          <xdr:row>188</xdr:row>
          <xdr:rowOff>203200</xdr:rowOff>
        </xdr:to>
        <xdr:sp macro="" textlink="">
          <xdr:nvSpPr>
            <xdr:cNvPr id="14465" name="Check Box 129" hidden="1">
              <a:extLst>
                <a:ext uri="{63B3BB69-23CF-44E3-9099-C40C66FF867C}">
                  <a14:compatExt spid="_x0000_s144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260350</xdr:colOff>
          <xdr:row>127</xdr:row>
          <xdr:rowOff>31750</xdr:rowOff>
        </xdr:from>
        <xdr:to>
          <xdr:col>2</xdr:col>
          <xdr:colOff>533400</xdr:colOff>
          <xdr:row>127</xdr:row>
          <xdr:rowOff>171450</xdr:rowOff>
        </xdr:to>
        <xdr:sp macro="" textlink="">
          <xdr:nvSpPr>
            <xdr:cNvPr id="14471" name="Check Box 135" hidden="1">
              <a:extLst>
                <a:ext uri="{63B3BB69-23CF-44E3-9099-C40C66FF867C}">
                  <a14:compatExt spid="_x0000_s144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228600</xdr:colOff>
          <xdr:row>153</xdr:row>
          <xdr:rowOff>107950</xdr:rowOff>
        </xdr:from>
        <xdr:to>
          <xdr:col>2</xdr:col>
          <xdr:colOff>533400</xdr:colOff>
          <xdr:row>153</xdr:row>
          <xdr:rowOff>533400</xdr:rowOff>
        </xdr:to>
        <xdr:sp macro="" textlink="">
          <xdr:nvSpPr>
            <xdr:cNvPr id="14472" name="Check Box 136" hidden="1">
              <a:extLst>
                <a:ext uri="{63B3BB69-23CF-44E3-9099-C40C66FF867C}">
                  <a14:compatExt spid="_x0000_s144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228600</xdr:colOff>
          <xdr:row>154</xdr:row>
          <xdr:rowOff>107950</xdr:rowOff>
        </xdr:from>
        <xdr:to>
          <xdr:col>2</xdr:col>
          <xdr:colOff>533400</xdr:colOff>
          <xdr:row>154</xdr:row>
          <xdr:rowOff>533400</xdr:rowOff>
        </xdr:to>
        <xdr:sp macro="" textlink="">
          <xdr:nvSpPr>
            <xdr:cNvPr id="14473" name="Check Box 137" hidden="1">
              <a:extLst>
                <a:ext uri="{63B3BB69-23CF-44E3-9099-C40C66FF867C}">
                  <a14:compatExt spid="_x0000_s144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228600</xdr:colOff>
          <xdr:row>155</xdr:row>
          <xdr:rowOff>38100</xdr:rowOff>
        </xdr:from>
        <xdr:to>
          <xdr:col>2</xdr:col>
          <xdr:colOff>533400</xdr:colOff>
          <xdr:row>155</xdr:row>
          <xdr:rowOff>469900</xdr:rowOff>
        </xdr:to>
        <xdr:sp macro="" textlink="">
          <xdr:nvSpPr>
            <xdr:cNvPr id="14474" name="Check Box 138" hidden="1">
              <a:extLst>
                <a:ext uri="{63B3BB69-23CF-44E3-9099-C40C66FF867C}">
                  <a14:compatExt spid="_x0000_s144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222250</xdr:colOff>
          <xdr:row>156</xdr:row>
          <xdr:rowOff>50800</xdr:rowOff>
        </xdr:from>
        <xdr:to>
          <xdr:col>2</xdr:col>
          <xdr:colOff>527050</xdr:colOff>
          <xdr:row>157</xdr:row>
          <xdr:rowOff>12700</xdr:rowOff>
        </xdr:to>
        <xdr:sp macro="" textlink="">
          <xdr:nvSpPr>
            <xdr:cNvPr id="14475" name="Check Box 139" hidden="1">
              <a:extLst>
                <a:ext uri="{63B3BB69-23CF-44E3-9099-C40C66FF867C}">
                  <a14:compatExt spid="_x0000_s144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228600</xdr:colOff>
          <xdr:row>157</xdr:row>
          <xdr:rowOff>107950</xdr:rowOff>
        </xdr:from>
        <xdr:to>
          <xdr:col>2</xdr:col>
          <xdr:colOff>533400</xdr:colOff>
          <xdr:row>157</xdr:row>
          <xdr:rowOff>533400</xdr:rowOff>
        </xdr:to>
        <xdr:sp macro="" textlink="">
          <xdr:nvSpPr>
            <xdr:cNvPr id="14476" name="Check Box 140" hidden="1">
              <a:extLst>
                <a:ext uri="{63B3BB69-23CF-44E3-9099-C40C66FF867C}">
                  <a14:compatExt spid="_x0000_s144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222250</xdr:colOff>
          <xdr:row>158</xdr:row>
          <xdr:rowOff>0</xdr:rowOff>
        </xdr:from>
        <xdr:to>
          <xdr:col>2</xdr:col>
          <xdr:colOff>527050</xdr:colOff>
          <xdr:row>158</xdr:row>
          <xdr:rowOff>431800</xdr:rowOff>
        </xdr:to>
        <xdr:sp macro="" textlink="">
          <xdr:nvSpPr>
            <xdr:cNvPr id="14477" name="Check Box 141" hidden="1">
              <a:extLst>
                <a:ext uri="{63B3BB69-23CF-44E3-9099-C40C66FF867C}">
                  <a14:compatExt spid="_x0000_s144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228600</xdr:colOff>
          <xdr:row>158</xdr:row>
          <xdr:rowOff>450850</xdr:rowOff>
        </xdr:from>
        <xdr:to>
          <xdr:col>2</xdr:col>
          <xdr:colOff>533400</xdr:colOff>
          <xdr:row>160</xdr:row>
          <xdr:rowOff>50800</xdr:rowOff>
        </xdr:to>
        <xdr:sp macro="" textlink="">
          <xdr:nvSpPr>
            <xdr:cNvPr id="14478" name="Check Box 142" hidden="1">
              <a:extLst>
                <a:ext uri="{63B3BB69-23CF-44E3-9099-C40C66FF867C}">
                  <a14:compatExt spid="_x0000_s144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228600</xdr:colOff>
          <xdr:row>160</xdr:row>
          <xdr:rowOff>107950</xdr:rowOff>
        </xdr:from>
        <xdr:to>
          <xdr:col>2</xdr:col>
          <xdr:colOff>533400</xdr:colOff>
          <xdr:row>160</xdr:row>
          <xdr:rowOff>533400</xdr:rowOff>
        </xdr:to>
        <xdr:sp macro="" textlink="">
          <xdr:nvSpPr>
            <xdr:cNvPr id="14479" name="Check Box 143" hidden="1">
              <a:extLst>
                <a:ext uri="{63B3BB69-23CF-44E3-9099-C40C66FF867C}">
                  <a14:compatExt spid="_x0000_s144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228600</xdr:colOff>
          <xdr:row>161</xdr:row>
          <xdr:rowOff>107950</xdr:rowOff>
        </xdr:from>
        <xdr:to>
          <xdr:col>2</xdr:col>
          <xdr:colOff>533400</xdr:colOff>
          <xdr:row>162</xdr:row>
          <xdr:rowOff>38100</xdr:rowOff>
        </xdr:to>
        <xdr:sp macro="" textlink="">
          <xdr:nvSpPr>
            <xdr:cNvPr id="14480" name="Check Box 144" hidden="1">
              <a:extLst>
                <a:ext uri="{63B3BB69-23CF-44E3-9099-C40C66FF867C}">
                  <a14:compatExt spid="_x0000_s144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162</xdr:row>
          <xdr:rowOff>57150</xdr:rowOff>
        </xdr:from>
        <xdr:to>
          <xdr:col>2</xdr:col>
          <xdr:colOff>514350</xdr:colOff>
          <xdr:row>162</xdr:row>
          <xdr:rowOff>488950</xdr:rowOff>
        </xdr:to>
        <xdr:sp macro="" textlink="">
          <xdr:nvSpPr>
            <xdr:cNvPr id="14481" name="Check Box 145" hidden="1">
              <a:extLst>
                <a:ext uri="{63B3BB69-23CF-44E3-9099-C40C66FF867C}">
                  <a14:compatExt spid="_x0000_s144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228600</xdr:colOff>
          <xdr:row>163</xdr:row>
          <xdr:rowOff>12700</xdr:rowOff>
        </xdr:from>
        <xdr:to>
          <xdr:col>2</xdr:col>
          <xdr:colOff>533400</xdr:colOff>
          <xdr:row>164</xdr:row>
          <xdr:rowOff>31750</xdr:rowOff>
        </xdr:to>
        <xdr:sp macro="" textlink="">
          <xdr:nvSpPr>
            <xdr:cNvPr id="14482" name="Check Box 146" hidden="1">
              <a:extLst>
                <a:ext uri="{63B3BB69-23CF-44E3-9099-C40C66FF867C}">
                  <a14:compatExt spid="_x0000_s144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228600</xdr:colOff>
          <xdr:row>164</xdr:row>
          <xdr:rowOff>19050</xdr:rowOff>
        </xdr:from>
        <xdr:to>
          <xdr:col>2</xdr:col>
          <xdr:colOff>533400</xdr:colOff>
          <xdr:row>164</xdr:row>
          <xdr:rowOff>450850</xdr:rowOff>
        </xdr:to>
        <xdr:sp macro="" textlink="">
          <xdr:nvSpPr>
            <xdr:cNvPr id="14483" name="Check Box 147" hidden="1">
              <a:extLst>
                <a:ext uri="{63B3BB69-23CF-44E3-9099-C40C66FF867C}">
                  <a14:compatExt spid="_x0000_s144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222250</xdr:colOff>
          <xdr:row>172</xdr:row>
          <xdr:rowOff>88900</xdr:rowOff>
        </xdr:from>
        <xdr:to>
          <xdr:col>2</xdr:col>
          <xdr:colOff>527050</xdr:colOff>
          <xdr:row>172</xdr:row>
          <xdr:rowOff>527050</xdr:rowOff>
        </xdr:to>
        <xdr:sp macro="" textlink="">
          <xdr:nvSpPr>
            <xdr:cNvPr id="14484" name="Check Box 148" hidden="1">
              <a:extLst>
                <a:ext uri="{63B3BB69-23CF-44E3-9099-C40C66FF867C}">
                  <a14:compatExt spid="_x0000_s144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222250</xdr:colOff>
          <xdr:row>173</xdr:row>
          <xdr:rowOff>95250</xdr:rowOff>
        </xdr:from>
        <xdr:to>
          <xdr:col>2</xdr:col>
          <xdr:colOff>527050</xdr:colOff>
          <xdr:row>173</xdr:row>
          <xdr:rowOff>527050</xdr:rowOff>
        </xdr:to>
        <xdr:sp macro="" textlink="">
          <xdr:nvSpPr>
            <xdr:cNvPr id="14485" name="Check Box 149" hidden="1">
              <a:extLst>
                <a:ext uri="{63B3BB69-23CF-44E3-9099-C40C66FF867C}">
                  <a14:compatExt spid="_x0000_s144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228600</xdr:colOff>
          <xdr:row>174</xdr:row>
          <xdr:rowOff>12700</xdr:rowOff>
        </xdr:from>
        <xdr:to>
          <xdr:col>2</xdr:col>
          <xdr:colOff>533400</xdr:colOff>
          <xdr:row>174</xdr:row>
          <xdr:rowOff>438150</xdr:rowOff>
        </xdr:to>
        <xdr:sp macro="" textlink="">
          <xdr:nvSpPr>
            <xdr:cNvPr id="14486" name="Check Box 150" hidden="1">
              <a:extLst>
                <a:ext uri="{63B3BB69-23CF-44E3-9099-C40C66FF867C}">
                  <a14:compatExt spid="_x0000_s144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279400</xdr:colOff>
          <xdr:row>182</xdr:row>
          <xdr:rowOff>222250</xdr:rowOff>
        </xdr:from>
        <xdr:to>
          <xdr:col>2</xdr:col>
          <xdr:colOff>584200</xdr:colOff>
          <xdr:row>182</xdr:row>
          <xdr:rowOff>222250</xdr:rowOff>
        </xdr:to>
        <xdr:sp macro="" textlink="">
          <xdr:nvSpPr>
            <xdr:cNvPr id="14489" name="Check Box 153" hidden="1">
              <a:extLst>
                <a:ext uri="{63B3BB69-23CF-44E3-9099-C40C66FF867C}">
                  <a14:compatExt spid="_x0000_s144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222250</xdr:colOff>
          <xdr:row>182</xdr:row>
          <xdr:rowOff>95250</xdr:rowOff>
        </xdr:from>
        <xdr:to>
          <xdr:col>2</xdr:col>
          <xdr:colOff>527050</xdr:colOff>
          <xdr:row>183</xdr:row>
          <xdr:rowOff>31750</xdr:rowOff>
        </xdr:to>
        <xdr:sp macro="" textlink="">
          <xdr:nvSpPr>
            <xdr:cNvPr id="14490" name="Check Box 154" hidden="1">
              <a:extLst>
                <a:ext uri="{63B3BB69-23CF-44E3-9099-C40C66FF867C}">
                  <a14:compatExt spid="_x0000_s144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279400</xdr:colOff>
          <xdr:row>183</xdr:row>
          <xdr:rowOff>222250</xdr:rowOff>
        </xdr:from>
        <xdr:to>
          <xdr:col>2</xdr:col>
          <xdr:colOff>584200</xdr:colOff>
          <xdr:row>183</xdr:row>
          <xdr:rowOff>222250</xdr:rowOff>
        </xdr:to>
        <xdr:sp macro="" textlink="">
          <xdr:nvSpPr>
            <xdr:cNvPr id="14491" name="Check Box 155" hidden="1">
              <a:extLst>
                <a:ext uri="{63B3BB69-23CF-44E3-9099-C40C66FF867C}">
                  <a14:compatExt spid="_x0000_s144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222250</xdr:colOff>
          <xdr:row>183</xdr:row>
          <xdr:rowOff>95250</xdr:rowOff>
        </xdr:from>
        <xdr:to>
          <xdr:col>2</xdr:col>
          <xdr:colOff>527050</xdr:colOff>
          <xdr:row>184</xdr:row>
          <xdr:rowOff>57150</xdr:rowOff>
        </xdr:to>
        <xdr:sp macro="" textlink="">
          <xdr:nvSpPr>
            <xdr:cNvPr id="14492" name="Check Box 156" hidden="1">
              <a:extLst>
                <a:ext uri="{63B3BB69-23CF-44E3-9099-C40C66FF867C}">
                  <a14:compatExt spid="_x0000_s144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279400</xdr:colOff>
          <xdr:row>184</xdr:row>
          <xdr:rowOff>222250</xdr:rowOff>
        </xdr:from>
        <xdr:to>
          <xdr:col>2</xdr:col>
          <xdr:colOff>584200</xdr:colOff>
          <xdr:row>184</xdr:row>
          <xdr:rowOff>222250</xdr:rowOff>
        </xdr:to>
        <xdr:sp macro="" textlink="">
          <xdr:nvSpPr>
            <xdr:cNvPr id="14493" name="Check Box 157" hidden="1">
              <a:extLst>
                <a:ext uri="{63B3BB69-23CF-44E3-9099-C40C66FF867C}">
                  <a14:compatExt spid="_x0000_s144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183</xdr:row>
          <xdr:rowOff>457200</xdr:rowOff>
        </xdr:from>
        <xdr:to>
          <xdr:col>2</xdr:col>
          <xdr:colOff>514350</xdr:colOff>
          <xdr:row>185</xdr:row>
          <xdr:rowOff>88900</xdr:rowOff>
        </xdr:to>
        <xdr:sp macro="" textlink="">
          <xdr:nvSpPr>
            <xdr:cNvPr id="14494" name="Check Box 158" hidden="1">
              <a:extLst>
                <a:ext uri="{63B3BB69-23CF-44E3-9099-C40C66FF867C}">
                  <a14:compatExt spid="_x0000_s144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279400</xdr:colOff>
          <xdr:row>185</xdr:row>
          <xdr:rowOff>222250</xdr:rowOff>
        </xdr:from>
        <xdr:to>
          <xdr:col>2</xdr:col>
          <xdr:colOff>584200</xdr:colOff>
          <xdr:row>185</xdr:row>
          <xdr:rowOff>222250</xdr:rowOff>
        </xdr:to>
        <xdr:sp macro="" textlink="">
          <xdr:nvSpPr>
            <xdr:cNvPr id="14497" name="Check Box 161" hidden="1">
              <a:extLst>
                <a:ext uri="{63B3BB69-23CF-44E3-9099-C40C66FF867C}">
                  <a14:compatExt spid="_x0000_s144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222250</xdr:colOff>
          <xdr:row>185</xdr:row>
          <xdr:rowOff>95250</xdr:rowOff>
        </xdr:from>
        <xdr:to>
          <xdr:col>2</xdr:col>
          <xdr:colOff>527050</xdr:colOff>
          <xdr:row>186</xdr:row>
          <xdr:rowOff>12700</xdr:rowOff>
        </xdr:to>
        <xdr:sp macro="" textlink="">
          <xdr:nvSpPr>
            <xdr:cNvPr id="14498" name="Check Box 162" hidden="1">
              <a:extLst>
                <a:ext uri="{63B3BB69-23CF-44E3-9099-C40C66FF867C}">
                  <a14:compatExt spid="_x0000_s144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279400</xdr:colOff>
          <xdr:row>186</xdr:row>
          <xdr:rowOff>222250</xdr:rowOff>
        </xdr:from>
        <xdr:to>
          <xdr:col>2</xdr:col>
          <xdr:colOff>584200</xdr:colOff>
          <xdr:row>186</xdr:row>
          <xdr:rowOff>222250</xdr:rowOff>
        </xdr:to>
        <xdr:sp macro="" textlink="">
          <xdr:nvSpPr>
            <xdr:cNvPr id="14499" name="Check Box 163" hidden="1">
              <a:extLst>
                <a:ext uri="{63B3BB69-23CF-44E3-9099-C40C66FF867C}">
                  <a14:compatExt spid="_x0000_s144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203200</xdr:colOff>
          <xdr:row>186</xdr:row>
          <xdr:rowOff>203200</xdr:rowOff>
        </xdr:from>
        <xdr:to>
          <xdr:col>2</xdr:col>
          <xdr:colOff>508000</xdr:colOff>
          <xdr:row>186</xdr:row>
          <xdr:rowOff>628650</xdr:rowOff>
        </xdr:to>
        <xdr:sp macro="" textlink="">
          <xdr:nvSpPr>
            <xdr:cNvPr id="14500" name="Check Box 164" hidden="1">
              <a:extLst>
                <a:ext uri="{63B3BB69-23CF-44E3-9099-C40C66FF867C}">
                  <a14:compatExt spid="_x0000_s14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279400</xdr:colOff>
          <xdr:row>187</xdr:row>
          <xdr:rowOff>222250</xdr:rowOff>
        </xdr:from>
        <xdr:to>
          <xdr:col>2</xdr:col>
          <xdr:colOff>584200</xdr:colOff>
          <xdr:row>187</xdr:row>
          <xdr:rowOff>222250</xdr:rowOff>
        </xdr:to>
        <xdr:sp macro="" textlink="">
          <xdr:nvSpPr>
            <xdr:cNvPr id="14501" name="Check Box 165" hidden="1">
              <a:extLst>
                <a:ext uri="{63B3BB69-23CF-44E3-9099-C40C66FF867C}">
                  <a14:compatExt spid="_x0000_s145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222250</xdr:colOff>
          <xdr:row>186</xdr:row>
          <xdr:rowOff>838200</xdr:rowOff>
        </xdr:from>
        <xdr:to>
          <xdr:col>2</xdr:col>
          <xdr:colOff>527050</xdr:colOff>
          <xdr:row>188</xdr:row>
          <xdr:rowOff>57150</xdr:rowOff>
        </xdr:to>
        <xdr:sp macro="" textlink="">
          <xdr:nvSpPr>
            <xdr:cNvPr id="14502" name="Check Box 166" hidden="1">
              <a:extLst>
                <a:ext uri="{63B3BB69-23CF-44E3-9099-C40C66FF867C}">
                  <a14:compatExt spid="_x0000_s145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279400</xdr:colOff>
          <xdr:row>188</xdr:row>
          <xdr:rowOff>222250</xdr:rowOff>
        </xdr:from>
        <xdr:to>
          <xdr:col>2</xdr:col>
          <xdr:colOff>584200</xdr:colOff>
          <xdr:row>188</xdr:row>
          <xdr:rowOff>222250</xdr:rowOff>
        </xdr:to>
        <xdr:sp macro="" textlink="">
          <xdr:nvSpPr>
            <xdr:cNvPr id="14503" name="Check Box 167" hidden="1">
              <a:extLst>
                <a:ext uri="{63B3BB69-23CF-44E3-9099-C40C66FF867C}">
                  <a14:compatExt spid="_x0000_s145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222250</xdr:colOff>
          <xdr:row>188</xdr:row>
          <xdr:rowOff>95250</xdr:rowOff>
        </xdr:from>
        <xdr:to>
          <xdr:col>2</xdr:col>
          <xdr:colOff>527050</xdr:colOff>
          <xdr:row>188</xdr:row>
          <xdr:rowOff>527050</xdr:rowOff>
        </xdr:to>
        <xdr:sp macro="" textlink="">
          <xdr:nvSpPr>
            <xdr:cNvPr id="14504" name="Check Box 168" hidden="1">
              <a:extLst>
                <a:ext uri="{63B3BB69-23CF-44E3-9099-C40C66FF867C}">
                  <a14:compatExt spid="_x0000_s145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279400</xdr:colOff>
          <xdr:row>190</xdr:row>
          <xdr:rowOff>222250</xdr:rowOff>
        </xdr:from>
        <xdr:to>
          <xdr:col>2</xdr:col>
          <xdr:colOff>584200</xdr:colOff>
          <xdr:row>190</xdr:row>
          <xdr:rowOff>222250</xdr:rowOff>
        </xdr:to>
        <xdr:sp macro="" textlink="">
          <xdr:nvSpPr>
            <xdr:cNvPr id="14505" name="Check Box 169" hidden="1">
              <a:extLst>
                <a:ext uri="{63B3BB69-23CF-44E3-9099-C40C66FF867C}">
                  <a14:compatExt spid="_x0000_s145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222250</xdr:colOff>
          <xdr:row>189</xdr:row>
          <xdr:rowOff>450850</xdr:rowOff>
        </xdr:from>
        <xdr:to>
          <xdr:col>2</xdr:col>
          <xdr:colOff>527050</xdr:colOff>
          <xdr:row>191</xdr:row>
          <xdr:rowOff>107950</xdr:rowOff>
        </xdr:to>
        <xdr:sp macro="" textlink="">
          <xdr:nvSpPr>
            <xdr:cNvPr id="14506" name="Check Box 170" hidden="1">
              <a:extLst>
                <a:ext uri="{63B3BB69-23CF-44E3-9099-C40C66FF867C}">
                  <a14:compatExt spid="_x0000_s145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279400</xdr:colOff>
          <xdr:row>192</xdr:row>
          <xdr:rowOff>222250</xdr:rowOff>
        </xdr:from>
        <xdr:to>
          <xdr:col>2</xdr:col>
          <xdr:colOff>584200</xdr:colOff>
          <xdr:row>192</xdr:row>
          <xdr:rowOff>222250</xdr:rowOff>
        </xdr:to>
        <xdr:sp macro="" textlink="">
          <xdr:nvSpPr>
            <xdr:cNvPr id="14507" name="Check Box 171" hidden="1">
              <a:extLst>
                <a:ext uri="{63B3BB69-23CF-44E3-9099-C40C66FF867C}">
                  <a14:compatExt spid="_x0000_s145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222250</xdr:colOff>
          <xdr:row>191</xdr:row>
          <xdr:rowOff>393700</xdr:rowOff>
        </xdr:from>
        <xdr:to>
          <xdr:col>2</xdr:col>
          <xdr:colOff>527050</xdr:colOff>
          <xdr:row>193</xdr:row>
          <xdr:rowOff>76200</xdr:rowOff>
        </xdr:to>
        <xdr:sp macro="" textlink="">
          <xdr:nvSpPr>
            <xdr:cNvPr id="14508" name="Check Box 172" hidden="1">
              <a:extLst>
                <a:ext uri="{63B3BB69-23CF-44E3-9099-C40C66FF867C}">
                  <a14:compatExt spid="_x0000_s145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279400</xdr:colOff>
          <xdr:row>194</xdr:row>
          <xdr:rowOff>222250</xdr:rowOff>
        </xdr:from>
        <xdr:to>
          <xdr:col>2</xdr:col>
          <xdr:colOff>584200</xdr:colOff>
          <xdr:row>194</xdr:row>
          <xdr:rowOff>222250</xdr:rowOff>
        </xdr:to>
        <xdr:sp macro="" textlink="">
          <xdr:nvSpPr>
            <xdr:cNvPr id="14509" name="Check Box 173" hidden="1">
              <a:extLst>
                <a:ext uri="{63B3BB69-23CF-44E3-9099-C40C66FF867C}">
                  <a14:compatExt spid="_x0000_s145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222250</xdr:colOff>
          <xdr:row>193</xdr:row>
          <xdr:rowOff>400050</xdr:rowOff>
        </xdr:from>
        <xdr:to>
          <xdr:col>2</xdr:col>
          <xdr:colOff>527050</xdr:colOff>
          <xdr:row>196</xdr:row>
          <xdr:rowOff>19050</xdr:rowOff>
        </xdr:to>
        <xdr:sp macro="" textlink="">
          <xdr:nvSpPr>
            <xdr:cNvPr id="14510" name="Check Box 174" hidden="1">
              <a:extLst>
                <a:ext uri="{63B3BB69-23CF-44E3-9099-C40C66FF867C}">
                  <a14:compatExt spid="_x0000_s145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247650</xdr:colOff>
          <xdr:row>132</xdr:row>
          <xdr:rowOff>152400</xdr:rowOff>
        </xdr:from>
        <xdr:to>
          <xdr:col>2</xdr:col>
          <xdr:colOff>527050</xdr:colOff>
          <xdr:row>132</xdr:row>
          <xdr:rowOff>298450</xdr:rowOff>
        </xdr:to>
        <xdr:sp macro="" textlink="">
          <xdr:nvSpPr>
            <xdr:cNvPr id="14511" name="Check Box 175" hidden="1">
              <a:extLst>
                <a:ext uri="{63B3BB69-23CF-44E3-9099-C40C66FF867C}">
                  <a14:compatExt spid="_x0000_s145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222250</xdr:colOff>
          <xdr:row>191</xdr:row>
          <xdr:rowOff>50800</xdr:rowOff>
        </xdr:from>
        <xdr:to>
          <xdr:col>2</xdr:col>
          <xdr:colOff>527050</xdr:colOff>
          <xdr:row>192</xdr:row>
          <xdr:rowOff>19050</xdr:rowOff>
        </xdr:to>
        <xdr:sp macro="" textlink="">
          <xdr:nvSpPr>
            <xdr:cNvPr id="14512" name="Check Box 176" hidden="1">
              <a:extLst>
                <a:ext uri="{63B3BB69-23CF-44E3-9099-C40C66FF867C}">
                  <a14:compatExt spid="_x0000_s145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222250</xdr:colOff>
          <xdr:row>193</xdr:row>
          <xdr:rowOff>38100</xdr:rowOff>
        </xdr:from>
        <xdr:to>
          <xdr:col>2</xdr:col>
          <xdr:colOff>527050</xdr:colOff>
          <xdr:row>194</xdr:row>
          <xdr:rowOff>19050</xdr:rowOff>
        </xdr:to>
        <xdr:sp macro="" textlink="">
          <xdr:nvSpPr>
            <xdr:cNvPr id="14513" name="Check Box 177" hidden="1">
              <a:extLst>
                <a:ext uri="{63B3BB69-23CF-44E3-9099-C40C66FF867C}">
                  <a14:compatExt spid="_x0000_s145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298450</xdr:colOff>
          <xdr:row>11</xdr:row>
          <xdr:rowOff>31750</xdr:rowOff>
        </xdr:from>
        <xdr:to>
          <xdr:col>2</xdr:col>
          <xdr:colOff>571500</xdr:colOff>
          <xdr:row>11</xdr:row>
          <xdr:rowOff>171450</xdr:rowOff>
        </xdr:to>
        <xdr:sp macro="" textlink="">
          <xdr:nvSpPr>
            <xdr:cNvPr id="14514" name="Check Box 178" hidden="1">
              <a:extLst>
                <a:ext uri="{63B3BB69-23CF-44E3-9099-C40C66FF867C}">
                  <a14:compatExt spid="_x0000_s145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298450</xdr:colOff>
          <xdr:row>16</xdr:row>
          <xdr:rowOff>31750</xdr:rowOff>
        </xdr:from>
        <xdr:to>
          <xdr:col>2</xdr:col>
          <xdr:colOff>571500</xdr:colOff>
          <xdr:row>16</xdr:row>
          <xdr:rowOff>171450</xdr:rowOff>
        </xdr:to>
        <xdr:sp macro="" textlink="">
          <xdr:nvSpPr>
            <xdr:cNvPr id="14515" name="Check Box 179" hidden="1">
              <a:extLst>
                <a:ext uri="{63B3BB69-23CF-44E3-9099-C40C66FF867C}">
                  <a14:compatExt spid="_x0000_s145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298450</xdr:colOff>
          <xdr:row>21</xdr:row>
          <xdr:rowOff>31750</xdr:rowOff>
        </xdr:from>
        <xdr:to>
          <xdr:col>2</xdr:col>
          <xdr:colOff>571500</xdr:colOff>
          <xdr:row>21</xdr:row>
          <xdr:rowOff>171450</xdr:rowOff>
        </xdr:to>
        <xdr:sp macro="" textlink="">
          <xdr:nvSpPr>
            <xdr:cNvPr id="14516" name="Check Box 180" hidden="1">
              <a:extLst>
                <a:ext uri="{63B3BB69-23CF-44E3-9099-C40C66FF867C}">
                  <a14:compatExt spid="_x0000_s145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298450</xdr:colOff>
          <xdr:row>26</xdr:row>
          <xdr:rowOff>31750</xdr:rowOff>
        </xdr:from>
        <xdr:to>
          <xdr:col>2</xdr:col>
          <xdr:colOff>571500</xdr:colOff>
          <xdr:row>26</xdr:row>
          <xdr:rowOff>171450</xdr:rowOff>
        </xdr:to>
        <xdr:sp macro="" textlink="">
          <xdr:nvSpPr>
            <xdr:cNvPr id="14517" name="Check Box 181" hidden="1">
              <a:extLst>
                <a:ext uri="{63B3BB69-23CF-44E3-9099-C40C66FF867C}">
                  <a14:compatExt spid="_x0000_s145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298450</xdr:colOff>
          <xdr:row>31</xdr:row>
          <xdr:rowOff>31750</xdr:rowOff>
        </xdr:from>
        <xdr:to>
          <xdr:col>2</xdr:col>
          <xdr:colOff>571500</xdr:colOff>
          <xdr:row>31</xdr:row>
          <xdr:rowOff>171450</xdr:rowOff>
        </xdr:to>
        <xdr:sp macro="" textlink="">
          <xdr:nvSpPr>
            <xdr:cNvPr id="14518" name="Check Box 182" hidden="1">
              <a:extLst>
                <a:ext uri="{63B3BB69-23CF-44E3-9099-C40C66FF867C}">
                  <a14:compatExt spid="_x0000_s145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298450</xdr:colOff>
          <xdr:row>36</xdr:row>
          <xdr:rowOff>31750</xdr:rowOff>
        </xdr:from>
        <xdr:to>
          <xdr:col>2</xdr:col>
          <xdr:colOff>571500</xdr:colOff>
          <xdr:row>36</xdr:row>
          <xdr:rowOff>171450</xdr:rowOff>
        </xdr:to>
        <xdr:sp macro="" textlink="">
          <xdr:nvSpPr>
            <xdr:cNvPr id="14519" name="Check Box 183" hidden="1">
              <a:extLst>
                <a:ext uri="{63B3BB69-23CF-44E3-9099-C40C66FF867C}">
                  <a14:compatExt spid="_x0000_s145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260350</xdr:colOff>
          <xdr:row>66</xdr:row>
          <xdr:rowOff>31750</xdr:rowOff>
        </xdr:from>
        <xdr:to>
          <xdr:col>2</xdr:col>
          <xdr:colOff>533400</xdr:colOff>
          <xdr:row>66</xdr:row>
          <xdr:rowOff>171450</xdr:rowOff>
        </xdr:to>
        <xdr:sp macro="" textlink="">
          <xdr:nvSpPr>
            <xdr:cNvPr id="14521" name="Check Box 185" hidden="1">
              <a:extLst>
                <a:ext uri="{63B3BB69-23CF-44E3-9099-C40C66FF867C}">
                  <a14:compatExt spid="_x0000_s145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260350</xdr:colOff>
          <xdr:row>67</xdr:row>
          <xdr:rowOff>31750</xdr:rowOff>
        </xdr:from>
        <xdr:to>
          <xdr:col>2</xdr:col>
          <xdr:colOff>533400</xdr:colOff>
          <xdr:row>67</xdr:row>
          <xdr:rowOff>171450</xdr:rowOff>
        </xdr:to>
        <xdr:sp macro="" textlink="">
          <xdr:nvSpPr>
            <xdr:cNvPr id="14522" name="Check Box 186" hidden="1">
              <a:extLst>
                <a:ext uri="{63B3BB69-23CF-44E3-9099-C40C66FF867C}">
                  <a14:compatExt spid="_x0000_s145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260350</xdr:colOff>
          <xdr:row>72</xdr:row>
          <xdr:rowOff>31750</xdr:rowOff>
        </xdr:from>
        <xdr:to>
          <xdr:col>2</xdr:col>
          <xdr:colOff>533400</xdr:colOff>
          <xdr:row>72</xdr:row>
          <xdr:rowOff>171450</xdr:rowOff>
        </xdr:to>
        <xdr:sp macro="" textlink="">
          <xdr:nvSpPr>
            <xdr:cNvPr id="14523" name="Check Box 187" hidden="1">
              <a:extLst>
                <a:ext uri="{63B3BB69-23CF-44E3-9099-C40C66FF867C}">
                  <a14:compatExt spid="_x0000_s145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260350</xdr:colOff>
          <xdr:row>77</xdr:row>
          <xdr:rowOff>31750</xdr:rowOff>
        </xdr:from>
        <xdr:to>
          <xdr:col>2</xdr:col>
          <xdr:colOff>533400</xdr:colOff>
          <xdr:row>77</xdr:row>
          <xdr:rowOff>171450</xdr:rowOff>
        </xdr:to>
        <xdr:sp macro="" textlink="">
          <xdr:nvSpPr>
            <xdr:cNvPr id="14524" name="Check Box 188" hidden="1">
              <a:extLst>
                <a:ext uri="{63B3BB69-23CF-44E3-9099-C40C66FF867C}">
                  <a14:compatExt spid="_x0000_s145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260350</xdr:colOff>
          <xdr:row>82</xdr:row>
          <xdr:rowOff>31750</xdr:rowOff>
        </xdr:from>
        <xdr:to>
          <xdr:col>2</xdr:col>
          <xdr:colOff>533400</xdr:colOff>
          <xdr:row>82</xdr:row>
          <xdr:rowOff>171450</xdr:rowOff>
        </xdr:to>
        <xdr:sp macro="" textlink="">
          <xdr:nvSpPr>
            <xdr:cNvPr id="14525" name="Check Box 189" hidden="1">
              <a:extLst>
                <a:ext uri="{63B3BB69-23CF-44E3-9099-C40C66FF867C}">
                  <a14:compatExt spid="_x0000_s145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260350</xdr:colOff>
          <xdr:row>101</xdr:row>
          <xdr:rowOff>31750</xdr:rowOff>
        </xdr:from>
        <xdr:to>
          <xdr:col>2</xdr:col>
          <xdr:colOff>533400</xdr:colOff>
          <xdr:row>101</xdr:row>
          <xdr:rowOff>171450</xdr:rowOff>
        </xdr:to>
        <xdr:sp macro="" textlink="">
          <xdr:nvSpPr>
            <xdr:cNvPr id="14527" name="Check Box 191" hidden="1">
              <a:extLst>
                <a:ext uri="{63B3BB69-23CF-44E3-9099-C40C66FF867C}">
                  <a14:compatExt spid="_x0000_s145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260350</xdr:colOff>
          <xdr:row>106</xdr:row>
          <xdr:rowOff>31750</xdr:rowOff>
        </xdr:from>
        <xdr:to>
          <xdr:col>2</xdr:col>
          <xdr:colOff>533400</xdr:colOff>
          <xdr:row>106</xdr:row>
          <xdr:rowOff>171450</xdr:rowOff>
        </xdr:to>
        <xdr:sp macro="" textlink="">
          <xdr:nvSpPr>
            <xdr:cNvPr id="14528" name="Check Box 192" hidden="1">
              <a:extLst>
                <a:ext uri="{63B3BB69-23CF-44E3-9099-C40C66FF867C}">
                  <a14:compatExt spid="_x0000_s145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260350</xdr:colOff>
          <xdr:row>111</xdr:row>
          <xdr:rowOff>31750</xdr:rowOff>
        </xdr:from>
        <xdr:to>
          <xdr:col>2</xdr:col>
          <xdr:colOff>533400</xdr:colOff>
          <xdr:row>111</xdr:row>
          <xdr:rowOff>171450</xdr:rowOff>
        </xdr:to>
        <xdr:sp macro="" textlink="">
          <xdr:nvSpPr>
            <xdr:cNvPr id="14530" name="Check Box 194" hidden="1">
              <a:extLst>
                <a:ext uri="{63B3BB69-23CF-44E3-9099-C40C66FF867C}">
                  <a14:compatExt spid="_x0000_s145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260350</xdr:colOff>
          <xdr:row>116</xdr:row>
          <xdr:rowOff>31750</xdr:rowOff>
        </xdr:from>
        <xdr:to>
          <xdr:col>2</xdr:col>
          <xdr:colOff>533400</xdr:colOff>
          <xdr:row>116</xdr:row>
          <xdr:rowOff>171450</xdr:rowOff>
        </xdr:to>
        <xdr:sp macro="" textlink="">
          <xdr:nvSpPr>
            <xdr:cNvPr id="14531" name="Check Box 195" hidden="1">
              <a:extLst>
                <a:ext uri="{63B3BB69-23CF-44E3-9099-C40C66FF867C}">
                  <a14:compatExt spid="_x0000_s145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260350</xdr:colOff>
          <xdr:row>121</xdr:row>
          <xdr:rowOff>31750</xdr:rowOff>
        </xdr:from>
        <xdr:to>
          <xdr:col>2</xdr:col>
          <xdr:colOff>533400</xdr:colOff>
          <xdr:row>121</xdr:row>
          <xdr:rowOff>171450</xdr:rowOff>
        </xdr:to>
        <xdr:sp macro="" textlink="">
          <xdr:nvSpPr>
            <xdr:cNvPr id="14533" name="Check Box 197" hidden="1">
              <a:extLst>
                <a:ext uri="{63B3BB69-23CF-44E3-9099-C40C66FF867C}">
                  <a14:compatExt spid="_x0000_s145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260350</xdr:colOff>
          <xdr:row>125</xdr:row>
          <xdr:rowOff>31750</xdr:rowOff>
        </xdr:from>
        <xdr:to>
          <xdr:col>2</xdr:col>
          <xdr:colOff>533400</xdr:colOff>
          <xdr:row>125</xdr:row>
          <xdr:rowOff>171450</xdr:rowOff>
        </xdr:to>
        <xdr:sp macro="" textlink="">
          <xdr:nvSpPr>
            <xdr:cNvPr id="14534" name="Check Box 198" hidden="1">
              <a:extLst>
                <a:ext uri="{63B3BB69-23CF-44E3-9099-C40C66FF867C}">
                  <a14:compatExt spid="_x0000_s145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336550</xdr:colOff>
          <xdr:row>7</xdr:row>
          <xdr:rowOff>133350</xdr:rowOff>
        </xdr:from>
        <xdr:to>
          <xdr:col>2</xdr:col>
          <xdr:colOff>641350</xdr:colOff>
          <xdr:row>7</xdr:row>
          <xdr:rowOff>355600</xdr:rowOff>
        </xdr:to>
        <xdr:sp macro="" textlink="">
          <xdr:nvSpPr>
            <xdr:cNvPr id="27649" name="Check Box 1" hidden="1">
              <a:extLst>
                <a:ext uri="{63B3BB69-23CF-44E3-9099-C40C66FF867C}">
                  <a14:compatExt spid="_x0000_s276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336550</xdr:colOff>
          <xdr:row>8</xdr:row>
          <xdr:rowOff>38100</xdr:rowOff>
        </xdr:from>
        <xdr:to>
          <xdr:col>2</xdr:col>
          <xdr:colOff>641350</xdr:colOff>
          <xdr:row>8</xdr:row>
          <xdr:rowOff>260350</xdr:rowOff>
        </xdr:to>
        <xdr:sp macro="" textlink="">
          <xdr:nvSpPr>
            <xdr:cNvPr id="27650" name="Check Box 2" hidden="1">
              <a:extLst>
                <a:ext uri="{63B3BB69-23CF-44E3-9099-C40C66FF867C}">
                  <a14:compatExt spid="_x0000_s276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336550</xdr:colOff>
          <xdr:row>11</xdr:row>
          <xdr:rowOff>88900</xdr:rowOff>
        </xdr:from>
        <xdr:to>
          <xdr:col>2</xdr:col>
          <xdr:colOff>641350</xdr:colOff>
          <xdr:row>11</xdr:row>
          <xdr:rowOff>304800</xdr:rowOff>
        </xdr:to>
        <xdr:sp macro="" textlink="">
          <xdr:nvSpPr>
            <xdr:cNvPr id="27651" name="Check Box 3" hidden="1">
              <a:extLst>
                <a:ext uri="{63B3BB69-23CF-44E3-9099-C40C66FF867C}">
                  <a14:compatExt spid="_x0000_s276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336550</xdr:colOff>
          <xdr:row>13</xdr:row>
          <xdr:rowOff>228600</xdr:rowOff>
        </xdr:from>
        <xdr:to>
          <xdr:col>2</xdr:col>
          <xdr:colOff>641350</xdr:colOff>
          <xdr:row>13</xdr:row>
          <xdr:rowOff>450850</xdr:rowOff>
        </xdr:to>
        <xdr:sp macro="" textlink="">
          <xdr:nvSpPr>
            <xdr:cNvPr id="27652" name="Check Box 4" hidden="1">
              <a:extLst>
                <a:ext uri="{63B3BB69-23CF-44E3-9099-C40C66FF867C}">
                  <a14:compatExt spid="_x0000_s276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336550</xdr:colOff>
          <xdr:row>15</xdr:row>
          <xdr:rowOff>133350</xdr:rowOff>
        </xdr:from>
        <xdr:to>
          <xdr:col>2</xdr:col>
          <xdr:colOff>641350</xdr:colOff>
          <xdr:row>15</xdr:row>
          <xdr:rowOff>355600</xdr:rowOff>
        </xdr:to>
        <xdr:sp macro="" textlink="">
          <xdr:nvSpPr>
            <xdr:cNvPr id="27653" name="Check Box 5" hidden="1">
              <a:extLst>
                <a:ext uri="{63B3BB69-23CF-44E3-9099-C40C66FF867C}">
                  <a14:compatExt spid="_x0000_s276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336550</xdr:colOff>
          <xdr:row>16</xdr:row>
          <xdr:rowOff>133350</xdr:rowOff>
        </xdr:from>
        <xdr:to>
          <xdr:col>2</xdr:col>
          <xdr:colOff>641350</xdr:colOff>
          <xdr:row>16</xdr:row>
          <xdr:rowOff>355600</xdr:rowOff>
        </xdr:to>
        <xdr:sp macro="" textlink="">
          <xdr:nvSpPr>
            <xdr:cNvPr id="27654" name="Check Box 6" hidden="1">
              <a:extLst>
                <a:ext uri="{63B3BB69-23CF-44E3-9099-C40C66FF867C}">
                  <a14:compatExt spid="_x0000_s276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336550</xdr:colOff>
          <xdr:row>17</xdr:row>
          <xdr:rowOff>133350</xdr:rowOff>
        </xdr:from>
        <xdr:to>
          <xdr:col>2</xdr:col>
          <xdr:colOff>641350</xdr:colOff>
          <xdr:row>17</xdr:row>
          <xdr:rowOff>355600</xdr:rowOff>
        </xdr:to>
        <xdr:sp macro="" textlink="">
          <xdr:nvSpPr>
            <xdr:cNvPr id="27655" name="Check Box 7" hidden="1">
              <a:extLst>
                <a:ext uri="{63B3BB69-23CF-44E3-9099-C40C66FF867C}">
                  <a14:compatExt spid="_x0000_s276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336550</xdr:colOff>
          <xdr:row>19</xdr:row>
          <xdr:rowOff>50800</xdr:rowOff>
        </xdr:from>
        <xdr:to>
          <xdr:col>2</xdr:col>
          <xdr:colOff>641350</xdr:colOff>
          <xdr:row>19</xdr:row>
          <xdr:rowOff>266700</xdr:rowOff>
        </xdr:to>
        <xdr:sp macro="" textlink="">
          <xdr:nvSpPr>
            <xdr:cNvPr id="27656" name="Check Box 8" hidden="1">
              <a:extLst>
                <a:ext uri="{63B3BB69-23CF-44E3-9099-C40C66FF867C}">
                  <a14:compatExt spid="_x0000_s276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336550</xdr:colOff>
          <xdr:row>20</xdr:row>
          <xdr:rowOff>69850</xdr:rowOff>
        </xdr:from>
        <xdr:to>
          <xdr:col>2</xdr:col>
          <xdr:colOff>641350</xdr:colOff>
          <xdr:row>20</xdr:row>
          <xdr:rowOff>285750</xdr:rowOff>
        </xdr:to>
        <xdr:sp macro="" textlink="">
          <xdr:nvSpPr>
            <xdr:cNvPr id="27657" name="Check Box 9" hidden="1">
              <a:extLst>
                <a:ext uri="{63B3BB69-23CF-44E3-9099-C40C66FF867C}">
                  <a14:compatExt spid="_x0000_s276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336550</xdr:colOff>
          <xdr:row>21</xdr:row>
          <xdr:rowOff>133350</xdr:rowOff>
        </xdr:from>
        <xdr:to>
          <xdr:col>2</xdr:col>
          <xdr:colOff>641350</xdr:colOff>
          <xdr:row>21</xdr:row>
          <xdr:rowOff>355600</xdr:rowOff>
        </xdr:to>
        <xdr:sp macro="" textlink="">
          <xdr:nvSpPr>
            <xdr:cNvPr id="27658" name="Check Box 10" hidden="1">
              <a:extLst>
                <a:ext uri="{63B3BB69-23CF-44E3-9099-C40C66FF867C}">
                  <a14:compatExt spid="_x0000_s276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336550</xdr:colOff>
          <xdr:row>22</xdr:row>
          <xdr:rowOff>133350</xdr:rowOff>
        </xdr:from>
        <xdr:to>
          <xdr:col>2</xdr:col>
          <xdr:colOff>641350</xdr:colOff>
          <xdr:row>22</xdr:row>
          <xdr:rowOff>355600</xdr:rowOff>
        </xdr:to>
        <xdr:sp macro="" textlink="">
          <xdr:nvSpPr>
            <xdr:cNvPr id="27659" name="Check Box 11" hidden="1">
              <a:extLst>
                <a:ext uri="{63B3BB69-23CF-44E3-9099-C40C66FF867C}">
                  <a14:compatExt spid="_x0000_s276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336550</xdr:colOff>
          <xdr:row>23</xdr:row>
          <xdr:rowOff>133350</xdr:rowOff>
        </xdr:from>
        <xdr:to>
          <xdr:col>2</xdr:col>
          <xdr:colOff>641350</xdr:colOff>
          <xdr:row>23</xdr:row>
          <xdr:rowOff>355600</xdr:rowOff>
        </xdr:to>
        <xdr:sp macro="" textlink="">
          <xdr:nvSpPr>
            <xdr:cNvPr id="27661" name="Check Box 13" hidden="1">
              <a:extLst>
                <a:ext uri="{63B3BB69-23CF-44E3-9099-C40C66FF867C}">
                  <a14:compatExt spid="_x0000_s276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336550</xdr:colOff>
          <xdr:row>24</xdr:row>
          <xdr:rowOff>133350</xdr:rowOff>
        </xdr:from>
        <xdr:to>
          <xdr:col>2</xdr:col>
          <xdr:colOff>641350</xdr:colOff>
          <xdr:row>24</xdr:row>
          <xdr:rowOff>355600</xdr:rowOff>
        </xdr:to>
        <xdr:sp macro="" textlink="">
          <xdr:nvSpPr>
            <xdr:cNvPr id="27662" name="Check Box 14" hidden="1">
              <a:extLst>
                <a:ext uri="{63B3BB69-23CF-44E3-9099-C40C66FF867C}">
                  <a14:compatExt spid="_x0000_s276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336550</xdr:colOff>
          <xdr:row>26</xdr:row>
          <xdr:rowOff>69850</xdr:rowOff>
        </xdr:from>
        <xdr:to>
          <xdr:col>2</xdr:col>
          <xdr:colOff>641350</xdr:colOff>
          <xdr:row>26</xdr:row>
          <xdr:rowOff>285750</xdr:rowOff>
        </xdr:to>
        <xdr:sp macro="" textlink="">
          <xdr:nvSpPr>
            <xdr:cNvPr id="27663" name="Check Box 15" hidden="1">
              <a:extLst>
                <a:ext uri="{63B3BB69-23CF-44E3-9099-C40C66FF867C}">
                  <a14:compatExt spid="_x0000_s276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336550</xdr:colOff>
          <xdr:row>27</xdr:row>
          <xdr:rowOff>133350</xdr:rowOff>
        </xdr:from>
        <xdr:to>
          <xdr:col>2</xdr:col>
          <xdr:colOff>641350</xdr:colOff>
          <xdr:row>27</xdr:row>
          <xdr:rowOff>355600</xdr:rowOff>
        </xdr:to>
        <xdr:sp macro="" textlink="">
          <xdr:nvSpPr>
            <xdr:cNvPr id="27664" name="Check Box 16" hidden="1">
              <a:extLst>
                <a:ext uri="{63B3BB69-23CF-44E3-9099-C40C66FF867C}">
                  <a14:compatExt spid="_x0000_s276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336550</xdr:colOff>
          <xdr:row>28</xdr:row>
          <xdr:rowOff>38100</xdr:rowOff>
        </xdr:from>
        <xdr:to>
          <xdr:col>2</xdr:col>
          <xdr:colOff>641350</xdr:colOff>
          <xdr:row>28</xdr:row>
          <xdr:rowOff>260350</xdr:rowOff>
        </xdr:to>
        <xdr:sp macro="" textlink="">
          <xdr:nvSpPr>
            <xdr:cNvPr id="27665" name="Check Box 17" hidden="1">
              <a:extLst>
                <a:ext uri="{63B3BB69-23CF-44E3-9099-C40C66FF867C}">
                  <a14:compatExt spid="_x0000_s276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336550</xdr:colOff>
          <xdr:row>29</xdr:row>
          <xdr:rowOff>57150</xdr:rowOff>
        </xdr:from>
        <xdr:to>
          <xdr:col>2</xdr:col>
          <xdr:colOff>641350</xdr:colOff>
          <xdr:row>29</xdr:row>
          <xdr:rowOff>279400</xdr:rowOff>
        </xdr:to>
        <xdr:sp macro="" textlink="">
          <xdr:nvSpPr>
            <xdr:cNvPr id="27666" name="Check Box 18" hidden="1">
              <a:extLst>
                <a:ext uri="{63B3BB69-23CF-44E3-9099-C40C66FF867C}">
                  <a14:compatExt spid="_x0000_s276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336550</xdr:colOff>
          <xdr:row>30</xdr:row>
          <xdr:rowOff>76200</xdr:rowOff>
        </xdr:from>
        <xdr:to>
          <xdr:col>2</xdr:col>
          <xdr:colOff>641350</xdr:colOff>
          <xdr:row>30</xdr:row>
          <xdr:rowOff>298450</xdr:rowOff>
        </xdr:to>
        <xdr:sp macro="" textlink="">
          <xdr:nvSpPr>
            <xdr:cNvPr id="27667" name="Check Box 19" hidden="1">
              <a:extLst>
                <a:ext uri="{63B3BB69-23CF-44E3-9099-C40C66FF867C}">
                  <a14:compatExt spid="_x0000_s276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336550</xdr:colOff>
          <xdr:row>31</xdr:row>
          <xdr:rowOff>260350</xdr:rowOff>
        </xdr:from>
        <xdr:to>
          <xdr:col>2</xdr:col>
          <xdr:colOff>641350</xdr:colOff>
          <xdr:row>31</xdr:row>
          <xdr:rowOff>476250</xdr:rowOff>
        </xdr:to>
        <xdr:sp macro="" textlink="">
          <xdr:nvSpPr>
            <xdr:cNvPr id="27668" name="Check Box 20" hidden="1">
              <a:extLst>
                <a:ext uri="{63B3BB69-23CF-44E3-9099-C40C66FF867C}">
                  <a14:compatExt spid="_x0000_s276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336550</xdr:colOff>
          <xdr:row>32</xdr:row>
          <xdr:rowOff>50800</xdr:rowOff>
        </xdr:from>
        <xdr:to>
          <xdr:col>2</xdr:col>
          <xdr:colOff>641350</xdr:colOff>
          <xdr:row>32</xdr:row>
          <xdr:rowOff>266700</xdr:rowOff>
        </xdr:to>
        <xdr:sp macro="" textlink="">
          <xdr:nvSpPr>
            <xdr:cNvPr id="27669" name="Check Box 21" hidden="1">
              <a:extLst>
                <a:ext uri="{63B3BB69-23CF-44E3-9099-C40C66FF867C}">
                  <a14:compatExt spid="_x0000_s276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336550</xdr:colOff>
          <xdr:row>34</xdr:row>
          <xdr:rowOff>50800</xdr:rowOff>
        </xdr:from>
        <xdr:to>
          <xdr:col>2</xdr:col>
          <xdr:colOff>641350</xdr:colOff>
          <xdr:row>34</xdr:row>
          <xdr:rowOff>266700</xdr:rowOff>
        </xdr:to>
        <xdr:sp macro="" textlink="">
          <xdr:nvSpPr>
            <xdr:cNvPr id="27670" name="Check Box 22" hidden="1">
              <a:extLst>
                <a:ext uri="{63B3BB69-23CF-44E3-9099-C40C66FF867C}">
                  <a14:compatExt spid="_x0000_s276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336550</xdr:colOff>
          <xdr:row>35</xdr:row>
          <xdr:rowOff>31750</xdr:rowOff>
        </xdr:from>
        <xdr:to>
          <xdr:col>2</xdr:col>
          <xdr:colOff>641350</xdr:colOff>
          <xdr:row>35</xdr:row>
          <xdr:rowOff>247650</xdr:rowOff>
        </xdr:to>
        <xdr:sp macro="" textlink="">
          <xdr:nvSpPr>
            <xdr:cNvPr id="27671" name="Check Box 23" hidden="1">
              <a:extLst>
                <a:ext uri="{63B3BB69-23CF-44E3-9099-C40C66FF867C}">
                  <a14:compatExt spid="_x0000_s276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336550</xdr:colOff>
          <xdr:row>36</xdr:row>
          <xdr:rowOff>38100</xdr:rowOff>
        </xdr:from>
        <xdr:to>
          <xdr:col>2</xdr:col>
          <xdr:colOff>641350</xdr:colOff>
          <xdr:row>36</xdr:row>
          <xdr:rowOff>260350</xdr:rowOff>
        </xdr:to>
        <xdr:sp macro="" textlink="">
          <xdr:nvSpPr>
            <xdr:cNvPr id="27673" name="Check Box 25" hidden="1">
              <a:extLst>
                <a:ext uri="{63B3BB69-23CF-44E3-9099-C40C66FF867C}">
                  <a14:compatExt spid="_x0000_s276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336550</xdr:colOff>
          <xdr:row>37</xdr:row>
          <xdr:rowOff>266700</xdr:rowOff>
        </xdr:from>
        <xdr:to>
          <xdr:col>2</xdr:col>
          <xdr:colOff>641350</xdr:colOff>
          <xdr:row>37</xdr:row>
          <xdr:rowOff>488950</xdr:rowOff>
        </xdr:to>
        <xdr:sp macro="" textlink="">
          <xdr:nvSpPr>
            <xdr:cNvPr id="27674" name="Check Box 26" hidden="1">
              <a:extLst>
                <a:ext uri="{63B3BB69-23CF-44E3-9099-C40C66FF867C}">
                  <a14:compatExt spid="_x0000_s276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336550</xdr:colOff>
          <xdr:row>38</xdr:row>
          <xdr:rowOff>50800</xdr:rowOff>
        </xdr:from>
        <xdr:to>
          <xdr:col>2</xdr:col>
          <xdr:colOff>641350</xdr:colOff>
          <xdr:row>38</xdr:row>
          <xdr:rowOff>266700</xdr:rowOff>
        </xdr:to>
        <xdr:sp macro="" textlink="">
          <xdr:nvSpPr>
            <xdr:cNvPr id="27675" name="Check Box 27" hidden="1">
              <a:extLst>
                <a:ext uri="{63B3BB69-23CF-44E3-9099-C40C66FF867C}">
                  <a14:compatExt spid="_x0000_s276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336550</xdr:colOff>
          <xdr:row>40</xdr:row>
          <xdr:rowOff>38100</xdr:rowOff>
        </xdr:from>
        <xdr:to>
          <xdr:col>2</xdr:col>
          <xdr:colOff>641350</xdr:colOff>
          <xdr:row>40</xdr:row>
          <xdr:rowOff>260350</xdr:rowOff>
        </xdr:to>
        <xdr:sp macro="" textlink="">
          <xdr:nvSpPr>
            <xdr:cNvPr id="27677" name="Check Box 29" hidden="1">
              <a:extLst>
                <a:ext uri="{63B3BB69-23CF-44E3-9099-C40C66FF867C}">
                  <a14:compatExt spid="_x0000_s276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317500</xdr:colOff>
          <xdr:row>43</xdr:row>
          <xdr:rowOff>114300</xdr:rowOff>
        </xdr:from>
        <xdr:to>
          <xdr:col>2</xdr:col>
          <xdr:colOff>622300</xdr:colOff>
          <xdr:row>43</xdr:row>
          <xdr:rowOff>336550</xdr:rowOff>
        </xdr:to>
        <xdr:sp macro="" textlink="">
          <xdr:nvSpPr>
            <xdr:cNvPr id="27679" name="Check Box 31" hidden="1">
              <a:extLst>
                <a:ext uri="{63B3BB69-23CF-44E3-9099-C40C66FF867C}">
                  <a14:compatExt spid="_x0000_s276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336550</xdr:colOff>
          <xdr:row>44</xdr:row>
          <xdr:rowOff>38100</xdr:rowOff>
        </xdr:from>
        <xdr:to>
          <xdr:col>2</xdr:col>
          <xdr:colOff>641350</xdr:colOff>
          <xdr:row>44</xdr:row>
          <xdr:rowOff>260350</xdr:rowOff>
        </xdr:to>
        <xdr:sp macro="" textlink="">
          <xdr:nvSpPr>
            <xdr:cNvPr id="27680" name="Check Box 32" hidden="1">
              <a:extLst>
                <a:ext uri="{63B3BB69-23CF-44E3-9099-C40C66FF867C}">
                  <a14:compatExt spid="_x0000_s276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336550</xdr:colOff>
          <xdr:row>45</xdr:row>
          <xdr:rowOff>38100</xdr:rowOff>
        </xdr:from>
        <xdr:to>
          <xdr:col>2</xdr:col>
          <xdr:colOff>641350</xdr:colOff>
          <xdr:row>45</xdr:row>
          <xdr:rowOff>260350</xdr:rowOff>
        </xdr:to>
        <xdr:sp macro="" textlink="">
          <xdr:nvSpPr>
            <xdr:cNvPr id="27681" name="Check Box 33" hidden="1">
              <a:extLst>
                <a:ext uri="{63B3BB69-23CF-44E3-9099-C40C66FF867C}">
                  <a14:compatExt spid="_x0000_s276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336550</xdr:colOff>
          <xdr:row>46</xdr:row>
          <xdr:rowOff>38100</xdr:rowOff>
        </xdr:from>
        <xdr:to>
          <xdr:col>2</xdr:col>
          <xdr:colOff>641350</xdr:colOff>
          <xdr:row>46</xdr:row>
          <xdr:rowOff>260350</xdr:rowOff>
        </xdr:to>
        <xdr:sp macro="" textlink="">
          <xdr:nvSpPr>
            <xdr:cNvPr id="27683" name="Check Box 35" hidden="1">
              <a:extLst>
                <a:ext uri="{63B3BB69-23CF-44E3-9099-C40C66FF867C}">
                  <a14:compatExt spid="_x0000_s276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336550</xdr:colOff>
          <xdr:row>48</xdr:row>
          <xdr:rowOff>38100</xdr:rowOff>
        </xdr:from>
        <xdr:to>
          <xdr:col>2</xdr:col>
          <xdr:colOff>641350</xdr:colOff>
          <xdr:row>48</xdr:row>
          <xdr:rowOff>260350</xdr:rowOff>
        </xdr:to>
        <xdr:sp macro="" textlink="">
          <xdr:nvSpPr>
            <xdr:cNvPr id="27685" name="Check Box 37" hidden="1">
              <a:extLst>
                <a:ext uri="{63B3BB69-23CF-44E3-9099-C40C66FF867C}">
                  <a14:compatExt spid="_x0000_s276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336550</xdr:colOff>
          <xdr:row>49</xdr:row>
          <xdr:rowOff>38100</xdr:rowOff>
        </xdr:from>
        <xdr:to>
          <xdr:col>2</xdr:col>
          <xdr:colOff>641350</xdr:colOff>
          <xdr:row>49</xdr:row>
          <xdr:rowOff>260350</xdr:rowOff>
        </xdr:to>
        <xdr:sp macro="" textlink="">
          <xdr:nvSpPr>
            <xdr:cNvPr id="27686" name="Check Box 38" hidden="1">
              <a:extLst>
                <a:ext uri="{63B3BB69-23CF-44E3-9099-C40C66FF867C}">
                  <a14:compatExt spid="_x0000_s276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336550</xdr:colOff>
          <xdr:row>50</xdr:row>
          <xdr:rowOff>38100</xdr:rowOff>
        </xdr:from>
        <xdr:to>
          <xdr:col>2</xdr:col>
          <xdr:colOff>641350</xdr:colOff>
          <xdr:row>50</xdr:row>
          <xdr:rowOff>260350</xdr:rowOff>
        </xdr:to>
        <xdr:sp macro="" textlink="">
          <xdr:nvSpPr>
            <xdr:cNvPr id="27688" name="Check Box 40" hidden="1">
              <a:extLst>
                <a:ext uri="{63B3BB69-23CF-44E3-9099-C40C66FF867C}">
                  <a14:compatExt spid="_x0000_s276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336550</xdr:colOff>
          <xdr:row>51</xdr:row>
          <xdr:rowOff>38100</xdr:rowOff>
        </xdr:from>
        <xdr:to>
          <xdr:col>2</xdr:col>
          <xdr:colOff>641350</xdr:colOff>
          <xdr:row>51</xdr:row>
          <xdr:rowOff>260350</xdr:rowOff>
        </xdr:to>
        <xdr:sp macro="" textlink="">
          <xdr:nvSpPr>
            <xdr:cNvPr id="27689" name="Check Box 41" hidden="1">
              <a:extLst>
                <a:ext uri="{63B3BB69-23CF-44E3-9099-C40C66FF867C}">
                  <a14:compatExt spid="_x0000_s276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336550</xdr:colOff>
          <xdr:row>52</xdr:row>
          <xdr:rowOff>38100</xdr:rowOff>
        </xdr:from>
        <xdr:to>
          <xdr:col>2</xdr:col>
          <xdr:colOff>641350</xdr:colOff>
          <xdr:row>52</xdr:row>
          <xdr:rowOff>260350</xdr:rowOff>
        </xdr:to>
        <xdr:sp macro="" textlink="">
          <xdr:nvSpPr>
            <xdr:cNvPr id="27690" name="Check Box 42" hidden="1">
              <a:extLst>
                <a:ext uri="{63B3BB69-23CF-44E3-9099-C40C66FF867C}">
                  <a14:compatExt spid="_x0000_s276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336550</xdr:colOff>
          <xdr:row>53</xdr:row>
          <xdr:rowOff>38100</xdr:rowOff>
        </xdr:from>
        <xdr:to>
          <xdr:col>2</xdr:col>
          <xdr:colOff>641350</xdr:colOff>
          <xdr:row>54</xdr:row>
          <xdr:rowOff>0</xdr:rowOff>
        </xdr:to>
        <xdr:sp macro="" textlink="">
          <xdr:nvSpPr>
            <xdr:cNvPr id="27691" name="Check Box 43" hidden="1">
              <a:extLst>
                <a:ext uri="{63B3BB69-23CF-44E3-9099-C40C66FF867C}">
                  <a14:compatExt spid="_x0000_s276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336550</xdr:colOff>
          <xdr:row>54</xdr:row>
          <xdr:rowOff>38100</xdr:rowOff>
        </xdr:from>
        <xdr:to>
          <xdr:col>2</xdr:col>
          <xdr:colOff>641350</xdr:colOff>
          <xdr:row>54</xdr:row>
          <xdr:rowOff>260350</xdr:rowOff>
        </xdr:to>
        <xdr:sp macro="" textlink="">
          <xdr:nvSpPr>
            <xdr:cNvPr id="27692" name="Check Box 44" hidden="1">
              <a:extLst>
                <a:ext uri="{63B3BB69-23CF-44E3-9099-C40C66FF867C}">
                  <a14:compatExt spid="_x0000_s276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323850</xdr:colOff>
          <xdr:row>56</xdr:row>
          <xdr:rowOff>127000</xdr:rowOff>
        </xdr:from>
        <xdr:to>
          <xdr:col>2</xdr:col>
          <xdr:colOff>628650</xdr:colOff>
          <xdr:row>56</xdr:row>
          <xdr:rowOff>342900</xdr:rowOff>
        </xdr:to>
        <xdr:sp macro="" textlink="">
          <xdr:nvSpPr>
            <xdr:cNvPr id="27693" name="Check Box 45" hidden="1">
              <a:extLst>
                <a:ext uri="{63B3BB69-23CF-44E3-9099-C40C66FF867C}">
                  <a14:compatExt spid="_x0000_s276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336550</xdr:colOff>
          <xdr:row>57</xdr:row>
          <xdr:rowOff>38100</xdr:rowOff>
        </xdr:from>
        <xdr:to>
          <xdr:col>2</xdr:col>
          <xdr:colOff>641350</xdr:colOff>
          <xdr:row>57</xdr:row>
          <xdr:rowOff>260350</xdr:rowOff>
        </xdr:to>
        <xdr:sp macro="" textlink="">
          <xdr:nvSpPr>
            <xdr:cNvPr id="27694" name="Check Box 46" hidden="1">
              <a:extLst>
                <a:ext uri="{63B3BB69-23CF-44E3-9099-C40C66FF867C}">
                  <a14:compatExt spid="_x0000_s276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336550</xdr:colOff>
          <xdr:row>58</xdr:row>
          <xdr:rowOff>38100</xdr:rowOff>
        </xdr:from>
        <xdr:to>
          <xdr:col>2</xdr:col>
          <xdr:colOff>641350</xdr:colOff>
          <xdr:row>58</xdr:row>
          <xdr:rowOff>260350</xdr:rowOff>
        </xdr:to>
        <xdr:sp macro="" textlink="">
          <xdr:nvSpPr>
            <xdr:cNvPr id="27695" name="Check Box 47" hidden="1">
              <a:extLst>
                <a:ext uri="{63B3BB69-23CF-44E3-9099-C40C66FF867C}">
                  <a14:compatExt spid="_x0000_s276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323850</xdr:colOff>
          <xdr:row>61</xdr:row>
          <xdr:rowOff>76200</xdr:rowOff>
        </xdr:from>
        <xdr:to>
          <xdr:col>2</xdr:col>
          <xdr:colOff>628650</xdr:colOff>
          <xdr:row>61</xdr:row>
          <xdr:rowOff>298450</xdr:rowOff>
        </xdr:to>
        <xdr:sp macro="" textlink="">
          <xdr:nvSpPr>
            <xdr:cNvPr id="27696" name="Check Box 48" hidden="1">
              <a:extLst>
                <a:ext uri="{63B3BB69-23CF-44E3-9099-C40C66FF867C}">
                  <a14:compatExt spid="_x0000_s276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336550</xdr:colOff>
          <xdr:row>62</xdr:row>
          <xdr:rowOff>38100</xdr:rowOff>
        </xdr:from>
        <xdr:to>
          <xdr:col>2</xdr:col>
          <xdr:colOff>641350</xdr:colOff>
          <xdr:row>62</xdr:row>
          <xdr:rowOff>260350</xdr:rowOff>
        </xdr:to>
        <xdr:sp macro="" textlink="">
          <xdr:nvSpPr>
            <xdr:cNvPr id="27697" name="Check Box 49" hidden="1">
              <a:extLst>
                <a:ext uri="{63B3BB69-23CF-44E3-9099-C40C66FF867C}">
                  <a14:compatExt spid="_x0000_s276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336550</xdr:colOff>
          <xdr:row>63</xdr:row>
          <xdr:rowOff>38100</xdr:rowOff>
        </xdr:from>
        <xdr:to>
          <xdr:col>2</xdr:col>
          <xdr:colOff>641350</xdr:colOff>
          <xdr:row>63</xdr:row>
          <xdr:rowOff>260350</xdr:rowOff>
        </xdr:to>
        <xdr:sp macro="" textlink="">
          <xdr:nvSpPr>
            <xdr:cNvPr id="27698" name="Check Box 50" hidden="1">
              <a:extLst>
                <a:ext uri="{63B3BB69-23CF-44E3-9099-C40C66FF867C}">
                  <a14:compatExt spid="_x0000_s276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336550</xdr:colOff>
          <xdr:row>64</xdr:row>
          <xdr:rowOff>38100</xdr:rowOff>
        </xdr:from>
        <xdr:to>
          <xdr:col>2</xdr:col>
          <xdr:colOff>641350</xdr:colOff>
          <xdr:row>64</xdr:row>
          <xdr:rowOff>260350</xdr:rowOff>
        </xdr:to>
        <xdr:sp macro="" textlink="">
          <xdr:nvSpPr>
            <xdr:cNvPr id="27699" name="Check Box 51" hidden="1">
              <a:extLst>
                <a:ext uri="{63B3BB69-23CF-44E3-9099-C40C66FF867C}">
                  <a14:compatExt spid="_x0000_s276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336550</xdr:colOff>
          <xdr:row>65</xdr:row>
          <xdr:rowOff>38100</xdr:rowOff>
        </xdr:from>
        <xdr:to>
          <xdr:col>2</xdr:col>
          <xdr:colOff>641350</xdr:colOff>
          <xdr:row>65</xdr:row>
          <xdr:rowOff>260350</xdr:rowOff>
        </xdr:to>
        <xdr:sp macro="" textlink="">
          <xdr:nvSpPr>
            <xdr:cNvPr id="27702" name="Check Box 54" hidden="1">
              <a:extLst>
                <a:ext uri="{63B3BB69-23CF-44E3-9099-C40C66FF867C}">
                  <a14:compatExt spid="_x0000_s277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336550</xdr:colOff>
          <xdr:row>66</xdr:row>
          <xdr:rowOff>38100</xdr:rowOff>
        </xdr:from>
        <xdr:to>
          <xdr:col>2</xdr:col>
          <xdr:colOff>641350</xdr:colOff>
          <xdr:row>66</xdr:row>
          <xdr:rowOff>260350</xdr:rowOff>
        </xdr:to>
        <xdr:sp macro="" textlink="">
          <xdr:nvSpPr>
            <xdr:cNvPr id="27703" name="Check Box 55" hidden="1">
              <a:extLst>
                <a:ext uri="{63B3BB69-23CF-44E3-9099-C40C66FF867C}">
                  <a14:compatExt spid="_x0000_s277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336550</xdr:colOff>
          <xdr:row>47</xdr:row>
          <xdr:rowOff>38100</xdr:rowOff>
        </xdr:from>
        <xdr:to>
          <xdr:col>2</xdr:col>
          <xdr:colOff>641350</xdr:colOff>
          <xdr:row>47</xdr:row>
          <xdr:rowOff>260350</xdr:rowOff>
        </xdr:to>
        <xdr:sp macro="" textlink="">
          <xdr:nvSpPr>
            <xdr:cNvPr id="27704" name="Check Box 56" hidden="1">
              <a:extLst>
                <a:ext uri="{63B3BB69-23CF-44E3-9099-C40C66FF867C}">
                  <a14:compatExt spid="_x0000_s277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317500</xdr:colOff>
          <xdr:row>60</xdr:row>
          <xdr:rowOff>114300</xdr:rowOff>
        </xdr:from>
        <xdr:to>
          <xdr:col>2</xdr:col>
          <xdr:colOff>622300</xdr:colOff>
          <xdr:row>60</xdr:row>
          <xdr:rowOff>336550</xdr:rowOff>
        </xdr:to>
        <xdr:sp macro="" textlink="">
          <xdr:nvSpPr>
            <xdr:cNvPr id="27705" name="Check Box 57" hidden="1">
              <a:extLst>
                <a:ext uri="{63B3BB69-23CF-44E3-9099-C40C66FF867C}">
                  <a14:compatExt spid="_x0000_s277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336550</xdr:colOff>
          <xdr:row>9</xdr:row>
          <xdr:rowOff>38100</xdr:rowOff>
        </xdr:from>
        <xdr:to>
          <xdr:col>2</xdr:col>
          <xdr:colOff>641350</xdr:colOff>
          <xdr:row>9</xdr:row>
          <xdr:rowOff>260350</xdr:rowOff>
        </xdr:to>
        <xdr:sp macro="" textlink="">
          <xdr:nvSpPr>
            <xdr:cNvPr id="27706" name="Check Box 58" hidden="1">
              <a:extLst>
                <a:ext uri="{63B3BB69-23CF-44E3-9099-C40C66FF867C}">
                  <a14:compatExt spid="_x0000_s277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336550</xdr:colOff>
          <xdr:row>10</xdr:row>
          <xdr:rowOff>38100</xdr:rowOff>
        </xdr:from>
        <xdr:to>
          <xdr:col>2</xdr:col>
          <xdr:colOff>641350</xdr:colOff>
          <xdr:row>10</xdr:row>
          <xdr:rowOff>260350</xdr:rowOff>
        </xdr:to>
        <xdr:sp macro="" textlink="">
          <xdr:nvSpPr>
            <xdr:cNvPr id="27707" name="Check Box 59" hidden="1">
              <a:extLst>
                <a:ext uri="{63B3BB69-23CF-44E3-9099-C40C66FF867C}">
                  <a14:compatExt spid="_x0000_s277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222250</xdr:colOff>
          <xdr:row>5</xdr:row>
          <xdr:rowOff>184150</xdr:rowOff>
        </xdr:from>
        <xdr:to>
          <xdr:col>2</xdr:col>
          <xdr:colOff>527050</xdr:colOff>
          <xdr:row>5</xdr:row>
          <xdr:rowOff>400050</xdr:rowOff>
        </xdr:to>
        <xdr:sp macro="" textlink="">
          <xdr:nvSpPr>
            <xdr:cNvPr id="28673" name="Check Box 1" hidden="1">
              <a:extLst>
                <a:ext uri="{63B3BB69-23CF-44E3-9099-C40C66FF867C}">
                  <a14:compatExt spid="_x0000_s286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222250</xdr:colOff>
          <xdr:row>6</xdr:row>
          <xdr:rowOff>184150</xdr:rowOff>
        </xdr:from>
        <xdr:to>
          <xdr:col>2</xdr:col>
          <xdr:colOff>527050</xdr:colOff>
          <xdr:row>6</xdr:row>
          <xdr:rowOff>400050</xdr:rowOff>
        </xdr:to>
        <xdr:sp macro="" textlink="">
          <xdr:nvSpPr>
            <xdr:cNvPr id="28674" name="Check Box 2" hidden="1">
              <a:extLst>
                <a:ext uri="{63B3BB69-23CF-44E3-9099-C40C66FF867C}">
                  <a14:compatExt spid="_x0000_s286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222250</xdr:colOff>
          <xdr:row>8</xdr:row>
          <xdr:rowOff>69850</xdr:rowOff>
        </xdr:from>
        <xdr:to>
          <xdr:col>2</xdr:col>
          <xdr:colOff>527050</xdr:colOff>
          <xdr:row>8</xdr:row>
          <xdr:rowOff>285750</xdr:rowOff>
        </xdr:to>
        <xdr:sp macro="" textlink="">
          <xdr:nvSpPr>
            <xdr:cNvPr id="28676" name="Check Box 4" hidden="1">
              <a:extLst>
                <a:ext uri="{63B3BB69-23CF-44E3-9099-C40C66FF867C}">
                  <a14:compatExt spid="_x0000_s286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222250</xdr:colOff>
          <xdr:row>9</xdr:row>
          <xdr:rowOff>38100</xdr:rowOff>
        </xdr:from>
        <xdr:to>
          <xdr:col>2</xdr:col>
          <xdr:colOff>527050</xdr:colOff>
          <xdr:row>9</xdr:row>
          <xdr:rowOff>260350</xdr:rowOff>
        </xdr:to>
        <xdr:sp macro="" textlink="">
          <xdr:nvSpPr>
            <xdr:cNvPr id="28677" name="Check Box 5" hidden="1">
              <a:extLst>
                <a:ext uri="{63B3BB69-23CF-44E3-9099-C40C66FF867C}">
                  <a14:compatExt spid="_x0000_s286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222250</xdr:colOff>
          <xdr:row>10</xdr:row>
          <xdr:rowOff>50800</xdr:rowOff>
        </xdr:from>
        <xdr:to>
          <xdr:col>2</xdr:col>
          <xdr:colOff>527050</xdr:colOff>
          <xdr:row>10</xdr:row>
          <xdr:rowOff>266700</xdr:rowOff>
        </xdr:to>
        <xdr:sp macro="" textlink="">
          <xdr:nvSpPr>
            <xdr:cNvPr id="28678" name="Check Box 6" hidden="1">
              <a:extLst>
                <a:ext uri="{63B3BB69-23CF-44E3-9099-C40C66FF867C}">
                  <a14:compatExt spid="_x0000_s286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222250</xdr:colOff>
          <xdr:row>11</xdr:row>
          <xdr:rowOff>342900</xdr:rowOff>
        </xdr:from>
        <xdr:to>
          <xdr:col>2</xdr:col>
          <xdr:colOff>527050</xdr:colOff>
          <xdr:row>11</xdr:row>
          <xdr:rowOff>565150</xdr:rowOff>
        </xdr:to>
        <xdr:sp macro="" textlink="">
          <xdr:nvSpPr>
            <xdr:cNvPr id="28679" name="Check Box 7" hidden="1">
              <a:extLst>
                <a:ext uri="{63B3BB69-23CF-44E3-9099-C40C66FF867C}">
                  <a14:compatExt spid="_x0000_s286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222250</xdr:colOff>
          <xdr:row>12</xdr:row>
          <xdr:rowOff>107950</xdr:rowOff>
        </xdr:from>
        <xdr:to>
          <xdr:col>2</xdr:col>
          <xdr:colOff>527050</xdr:colOff>
          <xdr:row>12</xdr:row>
          <xdr:rowOff>323850</xdr:rowOff>
        </xdr:to>
        <xdr:sp macro="" textlink="">
          <xdr:nvSpPr>
            <xdr:cNvPr id="28680" name="Check Box 8" hidden="1">
              <a:extLst>
                <a:ext uri="{63B3BB69-23CF-44E3-9099-C40C66FF867C}">
                  <a14:compatExt spid="_x0000_s286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3" Type="http://schemas.openxmlformats.org/officeDocument/2006/relationships/ctrlProp" Target="../ctrlProps/ctrlProp350.xml"/><Relationship Id="rId18" Type="http://schemas.openxmlformats.org/officeDocument/2006/relationships/ctrlProp" Target="../ctrlProps/ctrlProp355.xml"/><Relationship Id="rId26" Type="http://schemas.openxmlformats.org/officeDocument/2006/relationships/ctrlProp" Target="../ctrlProps/ctrlProp363.xml"/><Relationship Id="rId39" Type="http://schemas.openxmlformats.org/officeDocument/2006/relationships/ctrlProp" Target="../ctrlProps/ctrlProp376.xml"/><Relationship Id="rId3" Type="http://schemas.openxmlformats.org/officeDocument/2006/relationships/vmlDrawing" Target="../drawings/vmlDrawing8.vml"/><Relationship Id="rId21" Type="http://schemas.openxmlformats.org/officeDocument/2006/relationships/ctrlProp" Target="../ctrlProps/ctrlProp358.xml"/><Relationship Id="rId34" Type="http://schemas.openxmlformats.org/officeDocument/2006/relationships/ctrlProp" Target="../ctrlProps/ctrlProp371.xml"/><Relationship Id="rId42" Type="http://schemas.openxmlformats.org/officeDocument/2006/relationships/ctrlProp" Target="../ctrlProps/ctrlProp379.xml"/><Relationship Id="rId47" Type="http://schemas.openxmlformats.org/officeDocument/2006/relationships/ctrlProp" Target="../ctrlProps/ctrlProp384.xml"/><Relationship Id="rId50" Type="http://schemas.openxmlformats.org/officeDocument/2006/relationships/ctrlProp" Target="../ctrlProps/ctrlProp387.xml"/><Relationship Id="rId7" Type="http://schemas.openxmlformats.org/officeDocument/2006/relationships/ctrlProp" Target="../ctrlProps/ctrlProp344.xml"/><Relationship Id="rId12" Type="http://schemas.openxmlformats.org/officeDocument/2006/relationships/ctrlProp" Target="../ctrlProps/ctrlProp349.xml"/><Relationship Id="rId17" Type="http://schemas.openxmlformats.org/officeDocument/2006/relationships/ctrlProp" Target="../ctrlProps/ctrlProp354.xml"/><Relationship Id="rId25" Type="http://schemas.openxmlformats.org/officeDocument/2006/relationships/ctrlProp" Target="../ctrlProps/ctrlProp362.xml"/><Relationship Id="rId33" Type="http://schemas.openxmlformats.org/officeDocument/2006/relationships/ctrlProp" Target="../ctrlProps/ctrlProp370.xml"/><Relationship Id="rId38" Type="http://schemas.openxmlformats.org/officeDocument/2006/relationships/ctrlProp" Target="../ctrlProps/ctrlProp375.xml"/><Relationship Id="rId46" Type="http://schemas.openxmlformats.org/officeDocument/2006/relationships/ctrlProp" Target="../ctrlProps/ctrlProp383.xml"/><Relationship Id="rId2" Type="http://schemas.openxmlformats.org/officeDocument/2006/relationships/drawing" Target="../drawings/drawing8.xml"/><Relationship Id="rId16" Type="http://schemas.openxmlformats.org/officeDocument/2006/relationships/ctrlProp" Target="../ctrlProps/ctrlProp353.xml"/><Relationship Id="rId20" Type="http://schemas.openxmlformats.org/officeDocument/2006/relationships/ctrlProp" Target="../ctrlProps/ctrlProp357.xml"/><Relationship Id="rId29" Type="http://schemas.openxmlformats.org/officeDocument/2006/relationships/ctrlProp" Target="../ctrlProps/ctrlProp366.xml"/><Relationship Id="rId41" Type="http://schemas.openxmlformats.org/officeDocument/2006/relationships/ctrlProp" Target="../ctrlProps/ctrlProp378.xml"/><Relationship Id="rId1" Type="http://schemas.openxmlformats.org/officeDocument/2006/relationships/printerSettings" Target="../printerSettings/printerSettings10.bin"/><Relationship Id="rId6" Type="http://schemas.openxmlformats.org/officeDocument/2006/relationships/ctrlProp" Target="../ctrlProps/ctrlProp343.xml"/><Relationship Id="rId11" Type="http://schemas.openxmlformats.org/officeDocument/2006/relationships/ctrlProp" Target="../ctrlProps/ctrlProp348.xml"/><Relationship Id="rId24" Type="http://schemas.openxmlformats.org/officeDocument/2006/relationships/ctrlProp" Target="../ctrlProps/ctrlProp361.xml"/><Relationship Id="rId32" Type="http://schemas.openxmlformats.org/officeDocument/2006/relationships/ctrlProp" Target="../ctrlProps/ctrlProp369.xml"/><Relationship Id="rId37" Type="http://schemas.openxmlformats.org/officeDocument/2006/relationships/ctrlProp" Target="../ctrlProps/ctrlProp374.xml"/><Relationship Id="rId40" Type="http://schemas.openxmlformats.org/officeDocument/2006/relationships/ctrlProp" Target="../ctrlProps/ctrlProp377.xml"/><Relationship Id="rId45" Type="http://schemas.openxmlformats.org/officeDocument/2006/relationships/ctrlProp" Target="../ctrlProps/ctrlProp382.xml"/><Relationship Id="rId53" Type="http://schemas.openxmlformats.org/officeDocument/2006/relationships/ctrlProp" Target="../ctrlProps/ctrlProp390.xml"/><Relationship Id="rId5" Type="http://schemas.openxmlformats.org/officeDocument/2006/relationships/ctrlProp" Target="../ctrlProps/ctrlProp342.xml"/><Relationship Id="rId15" Type="http://schemas.openxmlformats.org/officeDocument/2006/relationships/ctrlProp" Target="../ctrlProps/ctrlProp352.xml"/><Relationship Id="rId23" Type="http://schemas.openxmlformats.org/officeDocument/2006/relationships/ctrlProp" Target="../ctrlProps/ctrlProp360.xml"/><Relationship Id="rId28" Type="http://schemas.openxmlformats.org/officeDocument/2006/relationships/ctrlProp" Target="../ctrlProps/ctrlProp365.xml"/><Relationship Id="rId36" Type="http://schemas.openxmlformats.org/officeDocument/2006/relationships/ctrlProp" Target="../ctrlProps/ctrlProp373.xml"/><Relationship Id="rId49" Type="http://schemas.openxmlformats.org/officeDocument/2006/relationships/ctrlProp" Target="../ctrlProps/ctrlProp386.xml"/><Relationship Id="rId10" Type="http://schemas.openxmlformats.org/officeDocument/2006/relationships/ctrlProp" Target="../ctrlProps/ctrlProp347.xml"/><Relationship Id="rId19" Type="http://schemas.openxmlformats.org/officeDocument/2006/relationships/ctrlProp" Target="../ctrlProps/ctrlProp356.xml"/><Relationship Id="rId31" Type="http://schemas.openxmlformats.org/officeDocument/2006/relationships/ctrlProp" Target="../ctrlProps/ctrlProp368.xml"/><Relationship Id="rId44" Type="http://schemas.openxmlformats.org/officeDocument/2006/relationships/ctrlProp" Target="../ctrlProps/ctrlProp381.xml"/><Relationship Id="rId52" Type="http://schemas.openxmlformats.org/officeDocument/2006/relationships/ctrlProp" Target="../ctrlProps/ctrlProp389.xml"/><Relationship Id="rId4" Type="http://schemas.openxmlformats.org/officeDocument/2006/relationships/ctrlProp" Target="../ctrlProps/ctrlProp341.xml"/><Relationship Id="rId9" Type="http://schemas.openxmlformats.org/officeDocument/2006/relationships/ctrlProp" Target="../ctrlProps/ctrlProp346.xml"/><Relationship Id="rId14" Type="http://schemas.openxmlformats.org/officeDocument/2006/relationships/ctrlProp" Target="../ctrlProps/ctrlProp351.xml"/><Relationship Id="rId22" Type="http://schemas.openxmlformats.org/officeDocument/2006/relationships/ctrlProp" Target="../ctrlProps/ctrlProp359.xml"/><Relationship Id="rId27" Type="http://schemas.openxmlformats.org/officeDocument/2006/relationships/ctrlProp" Target="../ctrlProps/ctrlProp364.xml"/><Relationship Id="rId30" Type="http://schemas.openxmlformats.org/officeDocument/2006/relationships/ctrlProp" Target="../ctrlProps/ctrlProp367.xml"/><Relationship Id="rId35" Type="http://schemas.openxmlformats.org/officeDocument/2006/relationships/ctrlProp" Target="../ctrlProps/ctrlProp372.xml"/><Relationship Id="rId43" Type="http://schemas.openxmlformats.org/officeDocument/2006/relationships/ctrlProp" Target="../ctrlProps/ctrlProp380.xml"/><Relationship Id="rId48" Type="http://schemas.openxmlformats.org/officeDocument/2006/relationships/ctrlProp" Target="../ctrlProps/ctrlProp385.xml"/><Relationship Id="rId8" Type="http://schemas.openxmlformats.org/officeDocument/2006/relationships/ctrlProp" Target="../ctrlProps/ctrlProp345.xml"/><Relationship Id="rId51" Type="http://schemas.openxmlformats.org/officeDocument/2006/relationships/ctrlProp" Target="../ctrlProps/ctrlProp388.xml"/></Relationships>
</file>

<file path=xl/worksheets/_rels/sheet11.xml.rels><?xml version="1.0" encoding="UTF-8" standalone="yes"?>
<Relationships xmlns="http://schemas.openxmlformats.org/package/2006/relationships"><Relationship Id="rId8" Type="http://schemas.openxmlformats.org/officeDocument/2006/relationships/ctrlProp" Target="../ctrlProps/ctrlProp395.xml"/><Relationship Id="rId3" Type="http://schemas.openxmlformats.org/officeDocument/2006/relationships/vmlDrawing" Target="../drawings/vmlDrawing9.vml"/><Relationship Id="rId7" Type="http://schemas.openxmlformats.org/officeDocument/2006/relationships/ctrlProp" Target="../ctrlProps/ctrlProp394.xml"/><Relationship Id="rId2" Type="http://schemas.openxmlformats.org/officeDocument/2006/relationships/drawing" Target="../drawings/drawing9.xml"/><Relationship Id="rId1" Type="http://schemas.openxmlformats.org/officeDocument/2006/relationships/printerSettings" Target="../printerSettings/printerSettings11.bin"/><Relationship Id="rId6" Type="http://schemas.openxmlformats.org/officeDocument/2006/relationships/ctrlProp" Target="../ctrlProps/ctrlProp393.xml"/><Relationship Id="rId5" Type="http://schemas.openxmlformats.org/officeDocument/2006/relationships/ctrlProp" Target="../ctrlProps/ctrlProp392.xml"/><Relationship Id="rId10" Type="http://schemas.openxmlformats.org/officeDocument/2006/relationships/ctrlProp" Target="../ctrlProps/ctrlProp397.xml"/><Relationship Id="rId4" Type="http://schemas.openxmlformats.org/officeDocument/2006/relationships/ctrlProp" Target="../ctrlProps/ctrlProp391.xml"/><Relationship Id="rId9" Type="http://schemas.openxmlformats.org/officeDocument/2006/relationships/ctrlProp" Target="../ctrlProps/ctrlProp396.xml"/></Relationships>
</file>

<file path=xl/worksheets/_rels/sheet12.xml.rels><?xml version="1.0" encoding="UTF-8" standalone="yes"?>
<Relationships xmlns="http://schemas.openxmlformats.org/package/2006/relationships"><Relationship Id="rId8" Type="http://schemas.openxmlformats.org/officeDocument/2006/relationships/ctrlProp" Target="../ctrlProps/ctrlProp402.xml"/><Relationship Id="rId13" Type="http://schemas.openxmlformats.org/officeDocument/2006/relationships/ctrlProp" Target="../ctrlProps/ctrlProp407.xml"/><Relationship Id="rId18" Type="http://schemas.openxmlformats.org/officeDocument/2006/relationships/ctrlProp" Target="../ctrlProps/ctrlProp412.xml"/><Relationship Id="rId26" Type="http://schemas.openxmlformats.org/officeDocument/2006/relationships/ctrlProp" Target="../ctrlProps/ctrlProp420.xml"/><Relationship Id="rId39" Type="http://schemas.openxmlformats.org/officeDocument/2006/relationships/ctrlProp" Target="../ctrlProps/ctrlProp433.xml"/><Relationship Id="rId3" Type="http://schemas.openxmlformats.org/officeDocument/2006/relationships/vmlDrawing" Target="../drawings/vmlDrawing10.vml"/><Relationship Id="rId21" Type="http://schemas.openxmlformats.org/officeDocument/2006/relationships/ctrlProp" Target="../ctrlProps/ctrlProp415.xml"/><Relationship Id="rId34" Type="http://schemas.openxmlformats.org/officeDocument/2006/relationships/ctrlProp" Target="../ctrlProps/ctrlProp428.xml"/><Relationship Id="rId7" Type="http://schemas.openxmlformats.org/officeDocument/2006/relationships/ctrlProp" Target="../ctrlProps/ctrlProp401.xml"/><Relationship Id="rId12" Type="http://schemas.openxmlformats.org/officeDocument/2006/relationships/ctrlProp" Target="../ctrlProps/ctrlProp406.xml"/><Relationship Id="rId17" Type="http://schemas.openxmlformats.org/officeDocument/2006/relationships/ctrlProp" Target="../ctrlProps/ctrlProp411.xml"/><Relationship Id="rId25" Type="http://schemas.openxmlformats.org/officeDocument/2006/relationships/ctrlProp" Target="../ctrlProps/ctrlProp419.xml"/><Relationship Id="rId33" Type="http://schemas.openxmlformats.org/officeDocument/2006/relationships/ctrlProp" Target="../ctrlProps/ctrlProp427.xml"/><Relationship Id="rId38" Type="http://schemas.openxmlformats.org/officeDocument/2006/relationships/ctrlProp" Target="../ctrlProps/ctrlProp432.xml"/><Relationship Id="rId2" Type="http://schemas.openxmlformats.org/officeDocument/2006/relationships/drawing" Target="../drawings/drawing10.xml"/><Relationship Id="rId16" Type="http://schemas.openxmlformats.org/officeDocument/2006/relationships/ctrlProp" Target="../ctrlProps/ctrlProp410.xml"/><Relationship Id="rId20" Type="http://schemas.openxmlformats.org/officeDocument/2006/relationships/ctrlProp" Target="../ctrlProps/ctrlProp414.xml"/><Relationship Id="rId29" Type="http://schemas.openxmlformats.org/officeDocument/2006/relationships/ctrlProp" Target="../ctrlProps/ctrlProp423.xml"/><Relationship Id="rId1" Type="http://schemas.openxmlformats.org/officeDocument/2006/relationships/printerSettings" Target="../printerSettings/printerSettings12.bin"/><Relationship Id="rId6" Type="http://schemas.openxmlformats.org/officeDocument/2006/relationships/ctrlProp" Target="../ctrlProps/ctrlProp400.xml"/><Relationship Id="rId11" Type="http://schemas.openxmlformats.org/officeDocument/2006/relationships/ctrlProp" Target="../ctrlProps/ctrlProp405.xml"/><Relationship Id="rId24" Type="http://schemas.openxmlformats.org/officeDocument/2006/relationships/ctrlProp" Target="../ctrlProps/ctrlProp418.xml"/><Relationship Id="rId32" Type="http://schemas.openxmlformats.org/officeDocument/2006/relationships/ctrlProp" Target="../ctrlProps/ctrlProp426.xml"/><Relationship Id="rId37" Type="http://schemas.openxmlformats.org/officeDocument/2006/relationships/ctrlProp" Target="../ctrlProps/ctrlProp431.xml"/><Relationship Id="rId40" Type="http://schemas.openxmlformats.org/officeDocument/2006/relationships/ctrlProp" Target="../ctrlProps/ctrlProp434.xml"/><Relationship Id="rId5" Type="http://schemas.openxmlformats.org/officeDocument/2006/relationships/ctrlProp" Target="../ctrlProps/ctrlProp399.xml"/><Relationship Id="rId15" Type="http://schemas.openxmlformats.org/officeDocument/2006/relationships/ctrlProp" Target="../ctrlProps/ctrlProp409.xml"/><Relationship Id="rId23" Type="http://schemas.openxmlformats.org/officeDocument/2006/relationships/ctrlProp" Target="../ctrlProps/ctrlProp417.xml"/><Relationship Id="rId28" Type="http://schemas.openxmlformats.org/officeDocument/2006/relationships/ctrlProp" Target="../ctrlProps/ctrlProp422.xml"/><Relationship Id="rId36" Type="http://schemas.openxmlformats.org/officeDocument/2006/relationships/ctrlProp" Target="../ctrlProps/ctrlProp430.xml"/><Relationship Id="rId10" Type="http://schemas.openxmlformats.org/officeDocument/2006/relationships/ctrlProp" Target="../ctrlProps/ctrlProp404.xml"/><Relationship Id="rId19" Type="http://schemas.openxmlformats.org/officeDocument/2006/relationships/ctrlProp" Target="../ctrlProps/ctrlProp413.xml"/><Relationship Id="rId31" Type="http://schemas.openxmlformats.org/officeDocument/2006/relationships/ctrlProp" Target="../ctrlProps/ctrlProp425.xml"/><Relationship Id="rId4" Type="http://schemas.openxmlformats.org/officeDocument/2006/relationships/ctrlProp" Target="../ctrlProps/ctrlProp398.xml"/><Relationship Id="rId9" Type="http://schemas.openxmlformats.org/officeDocument/2006/relationships/ctrlProp" Target="../ctrlProps/ctrlProp403.xml"/><Relationship Id="rId14" Type="http://schemas.openxmlformats.org/officeDocument/2006/relationships/ctrlProp" Target="../ctrlProps/ctrlProp408.xml"/><Relationship Id="rId22" Type="http://schemas.openxmlformats.org/officeDocument/2006/relationships/ctrlProp" Target="../ctrlProps/ctrlProp416.xml"/><Relationship Id="rId27" Type="http://schemas.openxmlformats.org/officeDocument/2006/relationships/ctrlProp" Target="../ctrlProps/ctrlProp421.xml"/><Relationship Id="rId30" Type="http://schemas.openxmlformats.org/officeDocument/2006/relationships/ctrlProp" Target="../ctrlProps/ctrlProp424.xml"/><Relationship Id="rId35" Type="http://schemas.openxmlformats.org/officeDocument/2006/relationships/ctrlProp" Target="../ctrlProps/ctrlProp429.x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68" Type="http://schemas.openxmlformats.org/officeDocument/2006/relationships/ctrlProp" Target="../ctrlProps/ctrlProp65.xml"/><Relationship Id="rId7" Type="http://schemas.openxmlformats.org/officeDocument/2006/relationships/ctrlProp" Target="../ctrlProps/ctrlProp4.xml"/><Relationship Id="rId71" Type="http://schemas.openxmlformats.org/officeDocument/2006/relationships/ctrlProp" Target="../ctrlProps/ctrlProp68.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74" Type="http://schemas.openxmlformats.org/officeDocument/2006/relationships/ctrlProp" Target="../ctrlProps/ctrlProp7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61" Type="http://schemas.openxmlformats.org/officeDocument/2006/relationships/ctrlProp" Target="../ctrlProps/ctrlProp58.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1" Type="http://schemas.openxmlformats.org/officeDocument/2006/relationships/printerSettings" Target="../printerSettings/printerSettings3.bin"/><Relationship Id="rId6" Type="http://schemas.openxmlformats.org/officeDocument/2006/relationships/ctrlProp" Target="../ctrlProps/ctrlProp3.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77.xml"/><Relationship Id="rId13" Type="http://schemas.openxmlformats.org/officeDocument/2006/relationships/ctrlProp" Target="../ctrlProps/ctrlProp82.xml"/><Relationship Id="rId3" Type="http://schemas.openxmlformats.org/officeDocument/2006/relationships/vmlDrawing" Target="../drawings/vmlDrawing2.vml"/><Relationship Id="rId7" Type="http://schemas.openxmlformats.org/officeDocument/2006/relationships/ctrlProp" Target="../ctrlProps/ctrlProp76.xml"/><Relationship Id="rId12" Type="http://schemas.openxmlformats.org/officeDocument/2006/relationships/ctrlProp" Target="../ctrlProps/ctrlProp81.xml"/><Relationship Id="rId2" Type="http://schemas.openxmlformats.org/officeDocument/2006/relationships/drawing" Target="../drawings/drawing2.xml"/><Relationship Id="rId1" Type="http://schemas.openxmlformats.org/officeDocument/2006/relationships/printerSettings" Target="../printerSettings/printerSettings4.bin"/><Relationship Id="rId6" Type="http://schemas.openxmlformats.org/officeDocument/2006/relationships/ctrlProp" Target="../ctrlProps/ctrlProp75.xml"/><Relationship Id="rId11" Type="http://schemas.openxmlformats.org/officeDocument/2006/relationships/ctrlProp" Target="../ctrlProps/ctrlProp80.xml"/><Relationship Id="rId5" Type="http://schemas.openxmlformats.org/officeDocument/2006/relationships/ctrlProp" Target="../ctrlProps/ctrlProp74.xml"/><Relationship Id="rId10" Type="http://schemas.openxmlformats.org/officeDocument/2006/relationships/ctrlProp" Target="../ctrlProps/ctrlProp79.xml"/><Relationship Id="rId4" Type="http://schemas.openxmlformats.org/officeDocument/2006/relationships/ctrlProp" Target="../ctrlProps/ctrlProp73.xml"/><Relationship Id="rId9" Type="http://schemas.openxmlformats.org/officeDocument/2006/relationships/ctrlProp" Target="../ctrlProps/ctrlProp78.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87.xml"/><Relationship Id="rId13" Type="http://schemas.openxmlformats.org/officeDocument/2006/relationships/ctrlProp" Target="../ctrlProps/ctrlProp92.xml"/><Relationship Id="rId18" Type="http://schemas.openxmlformats.org/officeDocument/2006/relationships/ctrlProp" Target="../ctrlProps/ctrlProp97.xml"/><Relationship Id="rId26" Type="http://schemas.openxmlformats.org/officeDocument/2006/relationships/ctrlProp" Target="../ctrlProps/ctrlProp105.xml"/><Relationship Id="rId3" Type="http://schemas.openxmlformats.org/officeDocument/2006/relationships/vmlDrawing" Target="../drawings/vmlDrawing3.vml"/><Relationship Id="rId21" Type="http://schemas.openxmlformats.org/officeDocument/2006/relationships/ctrlProp" Target="../ctrlProps/ctrlProp100.xml"/><Relationship Id="rId7" Type="http://schemas.openxmlformats.org/officeDocument/2006/relationships/ctrlProp" Target="../ctrlProps/ctrlProp86.xml"/><Relationship Id="rId12" Type="http://schemas.openxmlformats.org/officeDocument/2006/relationships/ctrlProp" Target="../ctrlProps/ctrlProp91.xml"/><Relationship Id="rId17" Type="http://schemas.openxmlformats.org/officeDocument/2006/relationships/ctrlProp" Target="../ctrlProps/ctrlProp96.xml"/><Relationship Id="rId25" Type="http://schemas.openxmlformats.org/officeDocument/2006/relationships/ctrlProp" Target="../ctrlProps/ctrlProp104.xml"/><Relationship Id="rId2" Type="http://schemas.openxmlformats.org/officeDocument/2006/relationships/drawing" Target="../drawings/drawing3.xml"/><Relationship Id="rId16" Type="http://schemas.openxmlformats.org/officeDocument/2006/relationships/ctrlProp" Target="../ctrlProps/ctrlProp95.xml"/><Relationship Id="rId20" Type="http://schemas.openxmlformats.org/officeDocument/2006/relationships/ctrlProp" Target="../ctrlProps/ctrlProp99.xml"/><Relationship Id="rId29" Type="http://schemas.openxmlformats.org/officeDocument/2006/relationships/ctrlProp" Target="../ctrlProps/ctrlProp108.xml"/><Relationship Id="rId1" Type="http://schemas.openxmlformats.org/officeDocument/2006/relationships/printerSettings" Target="../printerSettings/printerSettings5.bin"/><Relationship Id="rId6" Type="http://schemas.openxmlformats.org/officeDocument/2006/relationships/ctrlProp" Target="../ctrlProps/ctrlProp85.xml"/><Relationship Id="rId11" Type="http://schemas.openxmlformats.org/officeDocument/2006/relationships/ctrlProp" Target="../ctrlProps/ctrlProp90.xml"/><Relationship Id="rId24" Type="http://schemas.openxmlformats.org/officeDocument/2006/relationships/ctrlProp" Target="../ctrlProps/ctrlProp103.xml"/><Relationship Id="rId5" Type="http://schemas.openxmlformats.org/officeDocument/2006/relationships/ctrlProp" Target="../ctrlProps/ctrlProp84.xml"/><Relationship Id="rId15" Type="http://schemas.openxmlformats.org/officeDocument/2006/relationships/ctrlProp" Target="../ctrlProps/ctrlProp94.xml"/><Relationship Id="rId23" Type="http://schemas.openxmlformats.org/officeDocument/2006/relationships/ctrlProp" Target="../ctrlProps/ctrlProp102.xml"/><Relationship Id="rId28" Type="http://schemas.openxmlformats.org/officeDocument/2006/relationships/ctrlProp" Target="../ctrlProps/ctrlProp107.xml"/><Relationship Id="rId10" Type="http://schemas.openxmlformats.org/officeDocument/2006/relationships/ctrlProp" Target="../ctrlProps/ctrlProp89.xml"/><Relationship Id="rId19" Type="http://schemas.openxmlformats.org/officeDocument/2006/relationships/ctrlProp" Target="../ctrlProps/ctrlProp98.xml"/><Relationship Id="rId4" Type="http://schemas.openxmlformats.org/officeDocument/2006/relationships/ctrlProp" Target="../ctrlProps/ctrlProp83.xml"/><Relationship Id="rId9" Type="http://schemas.openxmlformats.org/officeDocument/2006/relationships/ctrlProp" Target="../ctrlProps/ctrlProp88.xml"/><Relationship Id="rId14" Type="http://schemas.openxmlformats.org/officeDocument/2006/relationships/ctrlProp" Target="../ctrlProps/ctrlProp93.xml"/><Relationship Id="rId22" Type="http://schemas.openxmlformats.org/officeDocument/2006/relationships/ctrlProp" Target="../ctrlProps/ctrlProp101.xml"/><Relationship Id="rId27" Type="http://schemas.openxmlformats.org/officeDocument/2006/relationships/ctrlProp" Target="../ctrlProps/ctrlProp106.xml"/><Relationship Id="rId30" Type="http://schemas.openxmlformats.org/officeDocument/2006/relationships/ctrlProp" Target="../ctrlProps/ctrlProp109.xml"/></Relationships>
</file>

<file path=xl/worksheets/_rels/sheet6.xml.rels><?xml version="1.0" encoding="UTF-8" standalone="yes"?>
<Relationships xmlns="http://schemas.openxmlformats.org/package/2006/relationships"><Relationship Id="rId13" Type="http://schemas.openxmlformats.org/officeDocument/2006/relationships/ctrlProp" Target="../ctrlProps/ctrlProp119.xml"/><Relationship Id="rId18" Type="http://schemas.openxmlformats.org/officeDocument/2006/relationships/ctrlProp" Target="../ctrlProps/ctrlProp124.xml"/><Relationship Id="rId26" Type="http://schemas.openxmlformats.org/officeDocument/2006/relationships/ctrlProp" Target="../ctrlProps/ctrlProp132.xml"/><Relationship Id="rId39" Type="http://schemas.openxmlformats.org/officeDocument/2006/relationships/ctrlProp" Target="../ctrlProps/ctrlProp145.xml"/><Relationship Id="rId21" Type="http://schemas.openxmlformats.org/officeDocument/2006/relationships/ctrlProp" Target="../ctrlProps/ctrlProp127.xml"/><Relationship Id="rId34" Type="http://schemas.openxmlformats.org/officeDocument/2006/relationships/ctrlProp" Target="../ctrlProps/ctrlProp140.xml"/><Relationship Id="rId42" Type="http://schemas.openxmlformats.org/officeDocument/2006/relationships/ctrlProp" Target="../ctrlProps/ctrlProp148.xml"/><Relationship Id="rId47" Type="http://schemas.openxmlformats.org/officeDocument/2006/relationships/ctrlProp" Target="../ctrlProps/ctrlProp153.xml"/><Relationship Id="rId50" Type="http://schemas.openxmlformats.org/officeDocument/2006/relationships/ctrlProp" Target="../ctrlProps/ctrlProp156.xml"/><Relationship Id="rId55" Type="http://schemas.openxmlformats.org/officeDocument/2006/relationships/ctrlProp" Target="../ctrlProps/ctrlProp161.xml"/><Relationship Id="rId7" Type="http://schemas.openxmlformats.org/officeDocument/2006/relationships/ctrlProp" Target="../ctrlProps/ctrlProp113.xml"/><Relationship Id="rId12" Type="http://schemas.openxmlformats.org/officeDocument/2006/relationships/ctrlProp" Target="../ctrlProps/ctrlProp118.xml"/><Relationship Id="rId17" Type="http://schemas.openxmlformats.org/officeDocument/2006/relationships/ctrlProp" Target="../ctrlProps/ctrlProp123.xml"/><Relationship Id="rId25" Type="http://schemas.openxmlformats.org/officeDocument/2006/relationships/ctrlProp" Target="../ctrlProps/ctrlProp131.xml"/><Relationship Id="rId33" Type="http://schemas.openxmlformats.org/officeDocument/2006/relationships/ctrlProp" Target="../ctrlProps/ctrlProp139.xml"/><Relationship Id="rId38" Type="http://schemas.openxmlformats.org/officeDocument/2006/relationships/ctrlProp" Target="../ctrlProps/ctrlProp144.xml"/><Relationship Id="rId46" Type="http://schemas.openxmlformats.org/officeDocument/2006/relationships/ctrlProp" Target="../ctrlProps/ctrlProp152.xml"/><Relationship Id="rId2" Type="http://schemas.openxmlformats.org/officeDocument/2006/relationships/drawing" Target="../drawings/drawing4.xml"/><Relationship Id="rId16" Type="http://schemas.openxmlformats.org/officeDocument/2006/relationships/ctrlProp" Target="../ctrlProps/ctrlProp122.xml"/><Relationship Id="rId20" Type="http://schemas.openxmlformats.org/officeDocument/2006/relationships/ctrlProp" Target="../ctrlProps/ctrlProp126.xml"/><Relationship Id="rId29" Type="http://schemas.openxmlformats.org/officeDocument/2006/relationships/ctrlProp" Target="../ctrlProps/ctrlProp135.xml"/><Relationship Id="rId41" Type="http://schemas.openxmlformats.org/officeDocument/2006/relationships/ctrlProp" Target="../ctrlProps/ctrlProp147.xml"/><Relationship Id="rId54" Type="http://schemas.openxmlformats.org/officeDocument/2006/relationships/ctrlProp" Target="../ctrlProps/ctrlProp160.xml"/><Relationship Id="rId1" Type="http://schemas.openxmlformats.org/officeDocument/2006/relationships/printerSettings" Target="../printerSettings/printerSettings6.bin"/><Relationship Id="rId6" Type="http://schemas.openxmlformats.org/officeDocument/2006/relationships/ctrlProp" Target="../ctrlProps/ctrlProp112.xml"/><Relationship Id="rId11" Type="http://schemas.openxmlformats.org/officeDocument/2006/relationships/ctrlProp" Target="../ctrlProps/ctrlProp117.xml"/><Relationship Id="rId24" Type="http://schemas.openxmlformats.org/officeDocument/2006/relationships/ctrlProp" Target="../ctrlProps/ctrlProp130.xml"/><Relationship Id="rId32" Type="http://schemas.openxmlformats.org/officeDocument/2006/relationships/ctrlProp" Target="../ctrlProps/ctrlProp138.xml"/><Relationship Id="rId37" Type="http://schemas.openxmlformats.org/officeDocument/2006/relationships/ctrlProp" Target="../ctrlProps/ctrlProp143.xml"/><Relationship Id="rId40" Type="http://schemas.openxmlformats.org/officeDocument/2006/relationships/ctrlProp" Target="../ctrlProps/ctrlProp146.xml"/><Relationship Id="rId45" Type="http://schemas.openxmlformats.org/officeDocument/2006/relationships/ctrlProp" Target="../ctrlProps/ctrlProp151.xml"/><Relationship Id="rId53" Type="http://schemas.openxmlformats.org/officeDocument/2006/relationships/ctrlProp" Target="../ctrlProps/ctrlProp159.xml"/><Relationship Id="rId5" Type="http://schemas.openxmlformats.org/officeDocument/2006/relationships/ctrlProp" Target="../ctrlProps/ctrlProp111.xml"/><Relationship Id="rId15" Type="http://schemas.openxmlformats.org/officeDocument/2006/relationships/ctrlProp" Target="../ctrlProps/ctrlProp121.xml"/><Relationship Id="rId23" Type="http://schemas.openxmlformats.org/officeDocument/2006/relationships/ctrlProp" Target="../ctrlProps/ctrlProp129.xml"/><Relationship Id="rId28" Type="http://schemas.openxmlformats.org/officeDocument/2006/relationships/ctrlProp" Target="../ctrlProps/ctrlProp134.xml"/><Relationship Id="rId36" Type="http://schemas.openxmlformats.org/officeDocument/2006/relationships/ctrlProp" Target="../ctrlProps/ctrlProp142.xml"/><Relationship Id="rId49" Type="http://schemas.openxmlformats.org/officeDocument/2006/relationships/ctrlProp" Target="../ctrlProps/ctrlProp155.xml"/><Relationship Id="rId57" Type="http://schemas.openxmlformats.org/officeDocument/2006/relationships/ctrlProp" Target="../ctrlProps/ctrlProp163.xml"/><Relationship Id="rId10" Type="http://schemas.openxmlformats.org/officeDocument/2006/relationships/ctrlProp" Target="../ctrlProps/ctrlProp116.xml"/><Relationship Id="rId19" Type="http://schemas.openxmlformats.org/officeDocument/2006/relationships/ctrlProp" Target="../ctrlProps/ctrlProp125.xml"/><Relationship Id="rId31" Type="http://schemas.openxmlformats.org/officeDocument/2006/relationships/ctrlProp" Target="../ctrlProps/ctrlProp137.xml"/><Relationship Id="rId44" Type="http://schemas.openxmlformats.org/officeDocument/2006/relationships/ctrlProp" Target="../ctrlProps/ctrlProp150.xml"/><Relationship Id="rId52" Type="http://schemas.openxmlformats.org/officeDocument/2006/relationships/ctrlProp" Target="../ctrlProps/ctrlProp158.xml"/><Relationship Id="rId4" Type="http://schemas.openxmlformats.org/officeDocument/2006/relationships/ctrlProp" Target="../ctrlProps/ctrlProp110.xml"/><Relationship Id="rId9" Type="http://schemas.openxmlformats.org/officeDocument/2006/relationships/ctrlProp" Target="../ctrlProps/ctrlProp115.xml"/><Relationship Id="rId14" Type="http://schemas.openxmlformats.org/officeDocument/2006/relationships/ctrlProp" Target="../ctrlProps/ctrlProp120.xml"/><Relationship Id="rId22" Type="http://schemas.openxmlformats.org/officeDocument/2006/relationships/ctrlProp" Target="../ctrlProps/ctrlProp128.xml"/><Relationship Id="rId27" Type="http://schemas.openxmlformats.org/officeDocument/2006/relationships/ctrlProp" Target="../ctrlProps/ctrlProp133.xml"/><Relationship Id="rId30" Type="http://schemas.openxmlformats.org/officeDocument/2006/relationships/ctrlProp" Target="../ctrlProps/ctrlProp136.xml"/><Relationship Id="rId35" Type="http://schemas.openxmlformats.org/officeDocument/2006/relationships/ctrlProp" Target="../ctrlProps/ctrlProp141.xml"/><Relationship Id="rId43" Type="http://schemas.openxmlformats.org/officeDocument/2006/relationships/ctrlProp" Target="../ctrlProps/ctrlProp149.xml"/><Relationship Id="rId48" Type="http://schemas.openxmlformats.org/officeDocument/2006/relationships/ctrlProp" Target="../ctrlProps/ctrlProp154.xml"/><Relationship Id="rId56" Type="http://schemas.openxmlformats.org/officeDocument/2006/relationships/ctrlProp" Target="../ctrlProps/ctrlProp162.xml"/><Relationship Id="rId8" Type="http://schemas.openxmlformats.org/officeDocument/2006/relationships/ctrlProp" Target="../ctrlProps/ctrlProp114.xml"/><Relationship Id="rId51" Type="http://schemas.openxmlformats.org/officeDocument/2006/relationships/ctrlProp" Target="../ctrlProps/ctrlProp157.xml"/><Relationship Id="rId3"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168.xml"/><Relationship Id="rId13" Type="http://schemas.openxmlformats.org/officeDocument/2006/relationships/ctrlProp" Target="../ctrlProps/ctrlProp173.xml"/><Relationship Id="rId3" Type="http://schemas.openxmlformats.org/officeDocument/2006/relationships/vmlDrawing" Target="../drawings/vmlDrawing5.vml"/><Relationship Id="rId7" Type="http://schemas.openxmlformats.org/officeDocument/2006/relationships/ctrlProp" Target="../ctrlProps/ctrlProp167.xml"/><Relationship Id="rId12" Type="http://schemas.openxmlformats.org/officeDocument/2006/relationships/ctrlProp" Target="../ctrlProps/ctrlProp172.xml"/><Relationship Id="rId2" Type="http://schemas.openxmlformats.org/officeDocument/2006/relationships/drawing" Target="../drawings/drawing5.xml"/><Relationship Id="rId1" Type="http://schemas.openxmlformats.org/officeDocument/2006/relationships/printerSettings" Target="../printerSettings/printerSettings7.bin"/><Relationship Id="rId6" Type="http://schemas.openxmlformats.org/officeDocument/2006/relationships/ctrlProp" Target="../ctrlProps/ctrlProp166.xml"/><Relationship Id="rId11" Type="http://schemas.openxmlformats.org/officeDocument/2006/relationships/ctrlProp" Target="../ctrlProps/ctrlProp171.xml"/><Relationship Id="rId5" Type="http://schemas.openxmlformats.org/officeDocument/2006/relationships/ctrlProp" Target="../ctrlProps/ctrlProp165.xml"/><Relationship Id="rId10" Type="http://schemas.openxmlformats.org/officeDocument/2006/relationships/ctrlProp" Target="../ctrlProps/ctrlProp170.xml"/><Relationship Id="rId4" Type="http://schemas.openxmlformats.org/officeDocument/2006/relationships/ctrlProp" Target="../ctrlProps/ctrlProp164.xml"/><Relationship Id="rId9" Type="http://schemas.openxmlformats.org/officeDocument/2006/relationships/ctrlProp" Target="../ctrlProps/ctrlProp169.xml"/><Relationship Id="rId14" Type="http://schemas.openxmlformats.org/officeDocument/2006/relationships/ctrlProp" Target="../ctrlProps/ctrlProp174.xml"/></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179.xml"/><Relationship Id="rId13" Type="http://schemas.openxmlformats.org/officeDocument/2006/relationships/ctrlProp" Target="../ctrlProps/ctrlProp184.xml"/><Relationship Id="rId3" Type="http://schemas.openxmlformats.org/officeDocument/2006/relationships/vmlDrawing" Target="../drawings/vmlDrawing6.vml"/><Relationship Id="rId7" Type="http://schemas.openxmlformats.org/officeDocument/2006/relationships/ctrlProp" Target="../ctrlProps/ctrlProp178.xml"/><Relationship Id="rId12" Type="http://schemas.openxmlformats.org/officeDocument/2006/relationships/ctrlProp" Target="../ctrlProps/ctrlProp183.xml"/><Relationship Id="rId2" Type="http://schemas.openxmlformats.org/officeDocument/2006/relationships/drawing" Target="../drawings/drawing6.xml"/><Relationship Id="rId1" Type="http://schemas.openxmlformats.org/officeDocument/2006/relationships/printerSettings" Target="../printerSettings/printerSettings8.bin"/><Relationship Id="rId6" Type="http://schemas.openxmlformats.org/officeDocument/2006/relationships/ctrlProp" Target="../ctrlProps/ctrlProp177.xml"/><Relationship Id="rId11" Type="http://schemas.openxmlformats.org/officeDocument/2006/relationships/ctrlProp" Target="../ctrlProps/ctrlProp182.xml"/><Relationship Id="rId5" Type="http://schemas.openxmlformats.org/officeDocument/2006/relationships/ctrlProp" Target="../ctrlProps/ctrlProp176.xml"/><Relationship Id="rId15" Type="http://schemas.openxmlformats.org/officeDocument/2006/relationships/ctrlProp" Target="../ctrlProps/ctrlProp186.xml"/><Relationship Id="rId10" Type="http://schemas.openxmlformats.org/officeDocument/2006/relationships/ctrlProp" Target="../ctrlProps/ctrlProp181.xml"/><Relationship Id="rId4" Type="http://schemas.openxmlformats.org/officeDocument/2006/relationships/ctrlProp" Target="../ctrlProps/ctrlProp175.xml"/><Relationship Id="rId9" Type="http://schemas.openxmlformats.org/officeDocument/2006/relationships/ctrlProp" Target="../ctrlProps/ctrlProp180.xml"/><Relationship Id="rId14" Type="http://schemas.openxmlformats.org/officeDocument/2006/relationships/ctrlProp" Target="../ctrlProps/ctrlProp185.xml"/></Relationships>
</file>

<file path=xl/worksheets/_rels/sheet9.xml.rels><?xml version="1.0" encoding="UTF-8" standalone="yes"?>
<Relationships xmlns="http://schemas.openxmlformats.org/package/2006/relationships"><Relationship Id="rId26" Type="http://schemas.openxmlformats.org/officeDocument/2006/relationships/ctrlProp" Target="../ctrlProps/ctrlProp209.xml"/><Relationship Id="rId117" Type="http://schemas.openxmlformats.org/officeDocument/2006/relationships/ctrlProp" Target="../ctrlProps/ctrlProp300.xml"/><Relationship Id="rId21" Type="http://schemas.openxmlformats.org/officeDocument/2006/relationships/ctrlProp" Target="../ctrlProps/ctrlProp204.xml"/><Relationship Id="rId42" Type="http://schemas.openxmlformats.org/officeDocument/2006/relationships/ctrlProp" Target="../ctrlProps/ctrlProp225.xml"/><Relationship Id="rId47" Type="http://schemas.openxmlformats.org/officeDocument/2006/relationships/ctrlProp" Target="../ctrlProps/ctrlProp230.xml"/><Relationship Id="rId63" Type="http://schemas.openxmlformats.org/officeDocument/2006/relationships/ctrlProp" Target="../ctrlProps/ctrlProp246.xml"/><Relationship Id="rId68" Type="http://schemas.openxmlformats.org/officeDocument/2006/relationships/ctrlProp" Target="../ctrlProps/ctrlProp251.xml"/><Relationship Id="rId84" Type="http://schemas.openxmlformats.org/officeDocument/2006/relationships/ctrlProp" Target="../ctrlProps/ctrlProp267.xml"/><Relationship Id="rId89" Type="http://schemas.openxmlformats.org/officeDocument/2006/relationships/ctrlProp" Target="../ctrlProps/ctrlProp272.xml"/><Relationship Id="rId112" Type="http://schemas.openxmlformats.org/officeDocument/2006/relationships/ctrlProp" Target="../ctrlProps/ctrlProp295.xml"/><Relationship Id="rId133" Type="http://schemas.openxmlformats.org/officeDocument/2006/relationships/ctrlProp" Target="../ctrlProps/ctrlProp316.xml"/><Relationship Id="rId138" Type="http://schemas.openxmlformats.org/officeDocument/2006/relationships/ctrlProp" Target="../ctrlProps/ctrlProp321.xml"/><Relationship Id="rId154" Type="http://schemas.openxmlformats.org/officeDocument/2006/relationships/ctrlProp" Target="../ctrlProps/ctrlProp337.xml"/><Relationship Id="rId16" Type="http://schemas.openxmlformats.org/officeDocument/2006/relationships/ctrlProp" Target="../ctrlProps/ctrlProp199.xml"/><Relationship Id="rId107" Type="http://schemas.openxmlformats.org/officeDocument/2006/relationships/ctrlProp" Target="../ctrlProps/ctrlProp290.xml"/><Relationship Id="rId11" Type="http://schemas.openxmlformats.org/officeDocument/2006/relationships/ctrlProp" Target="../ctrlProps/ctrlProp194.xml"/><Relationship Id="rId32" Type="http://schemas.openxmlformats.org/officeDocument/2006/relationships/ctrlProp" Target="../ctrlProps/ctrlProp215.xml"/><Relationship Id="rId37" Type="http://schemas.openxmlformats.org/officeDocument/2006/relationships/ctrlProp" Target="../ctrlProps/ctrlProp220.xml"/><Relationship Id="rId53" Type="http://schemas.openxmlformats.org/officeDocument/2006/relationships/ctrlProp" Target="../ctrlProps/ctrlProp236.xml"/><Relationship Id="rId58" Type="http://schemas.openxmlformats.org/officeDocument/2006/relationships/ctrlProp" Target="../ctrlProps/ctrlProp241.xml"/><Relationship Id="rId74" Type="http://schemas.openxmlformats.org/officeDocument/2006/relationships/ctrlProp" Target="../ctrlProps/ctrlProp257.xml"/><Relationship Id="rId79" Type="http://schemas.openxmlformats.org/officeDocument/2006/relationships/ctrlProp" Target="../ctrlProps/ctrlProp262.xml"/><Relationship Id="rId102" Type="http://schemas.openxmlformats.org/officeDocument/2006/relationships/ctrlProp" Target="../ctrlProps/ctrlProp285.xml"/><Relationship Id="rId123" Type="http://schemas.openxmlformats.org/officeDocument/2006/relationships/ctrlProp" Target="../ctrlProps/ctrlProp306.xml"/><Relationship Id="rId128" Type="http://schemas.openxmlformats.org/officeDocument/2006/relationships/ctrlProp" Target="../ctrlProps/ctrlProp311.xml"/><Relationship Id="rId144" Type="http://schemas.openxmlformats.org/officeDocument/2006/relationships/ctrlProp" Target="../ctrlProps/ctrlProp327.xml"/><Relationship Id="rId149" Type="http://schemas.openxmlformats.org/officeDocument/2006/relationships/ctrlProp" Target="../ctrlProps/ctrlProp332.xml"/><Relationship Id="rId5" Type="http://schemas.openxmlformats.org/officeDocument/2006/relationships/ctrlProp" Target="../ctrlProps/ctrlProp188.xml"/><Relationship Id="rId90" Type="http://schemas.openxmlformats.org/officeDocument/2006/relationships/ctrlProp" Target="../ctrlProps/ctrlProp273.xml"/><Relationship Id="rId95" Type="http://schemas.openxmlformats.org/officeDocument/2006/relationships/ctrlProp" Target="../ctrlProps/ctrlProp278.xml"/><Relationship Id="rId22" Type="http://schemas.openxmlformats.org/officeDocument/2006/relationships/ctrlProp" Target="../ctrlProps/ctrlProp205.xml"/><Relationship Id="rId27" Type="http://schemas.openxmlformats.org/officeDocument/2006/relationships/ctrlProp" Target="../ctrlProps/ctrlProp210.xml"/><Relationship Id="rId43" Type="http://schemas.openxmlformats.org/officeDocument/2006/relationships/ctrlProp" Target="../ctrlProps/ctrlProp226.xml"/><Relationship Id="rId48" Type="http://schemas.openxmlformats.org/officeDocument/2006/relationships/ctrlProp" Target="../ctrlProps/ctrlProp231.xml"/><Relationship Id="rId64" Type="http://schemas.openxmlformats.org/officeDocument/2006/relationships/ctrlProp" Target="../ctrlProps/ctrlProp247.xml"/><Relationship Id="rId69" Type="http://schemas.openxmlformats.org/officeDocument/2006/relationships/ctrlProp" Target="../ctrlProps/ctrlProp252.xml"/><Relationship Id="rId113" Type="http://schemas.openxmlformats.org/officeDocument/2006/relationships/ctrlProp" Target="../ctrlProps/ctrlProp296.xml"/><Relationship Id="rId118" Type="http://schemas.openxmlformats.org/officeDocument/2006/relationships/ctrlProp" Target="../ctrlProps/ctrlProp301.xml"/><Relationship Id="rId134" Type="http://schemas.openxmlformats.org/officeDocument/2006/relationships/ctrlProp" Target="../ctrlProps/ctrlProp317.xml"/><Relationship Id="rId139" Type="http://schemas.openxmlformats.org/officeDocument/2006/relationships/ctrlProp" Target="../ctrlProps/ctrlProp322.xml"/><Relationship Id="rId80" Type="http://schemas.openxmlformats.org/officeDocument/2006/relationships/ctrlProp" Target="../ctrlProps/ctrlProp263.xml"/><Relationship Id="rId85" Type="http://schemas.openxmlformats.org/officeDocument/2006/relationships/ctrlProp" Target="../ctrlProps/ctrlProp268.xml"/><Relationship Id="rId150" Type="http://schemas.openxmlformats.org/officeDocument/2006/relationships/ctrlProp" Target="../ctrlProps/ctrlProp333.xml"/><Relationship Id="rId155" Type="http://schemas.openxmlformats.org/officeDocument/2006/relationships/ctrlProp" Target="../ctrlProps/ctrlProp338.xml"/><Relationship Id="rId12" Type="http://schemas.openxmlformats.org/officeDocument/2006/relationships/ctrlProp" Target="../ctrlProps/ctrlProp195.xml"/><Relationship Id="rId17" Type="http://schemas.openxmlformats.org/officeDocument/2006/relationships/ctrlProp" Target="../ctrlProps/ctrlProp200.xml"/><Relationship Id="rId33" Type="http://schemas.openxmlformats.org/officeDocument/2006/relationships/ctrlProp" Target="../ctrlProps/ctrlProp216.xml"/><Relationship Id="rId38" Type="http://schemas.openxmlformats.org/officeDocument/2006/relationships/ctrlProp" Target="../ctrlProps/ctrlProp221.xml"/><Relationship Id="rId59" Type="http://schemas.openxmlformats.org/officeDocument/2006/relationships/ctrlProp" Target="../ctrlProps/ctrlProp242.xml"/><Relationship Id="rId103" Type="http://schemas.openxmlformats.org/officeDocument/2006/relationships/ctrlProp" Target="../ctrlProps/ctrlProp286.xml"/><Relationship Id="rId108" Type="http://schemas.openxmlformats.org/officeDocument/2006/relationships/ctrlProp" Target="../ctrlProps/ctrlProp291.xml"/><Relationship Id="rId124" Type="http://schemas.openxmlformats.org/officeDocument/2006/relationships/ctrlProp" Target="../ctrlProps/ctrlProp307.xml"/><Relationship Id="rId129" Type="http://schemas.openxmlformats.org/officeDocument/2006/relationships/ctrlProp" Target="../ctrlProps/ctrlProp312.xml"/><Relationship Id="rId20" Type="http://schemas.openxmlformats.org/officeDocument/2006/relationships/ctrlProp" Target="../ctrlProps/ctrlProp203.xml"/><Relationship Id="rId41" Type="http://schemas.openxmlformats.org/officeDocument/2006/relationships/ctrlProp" Target="../ctrlProps/ctrlProp224.xml"/><Relationship Id="rId54" Type="http://schemas.openxmlformats.org/officeDocument/2006/relationships/ctrlProp" Target="../ctrlProps/ctrlProp237.xml"/><Relationship Id="rId62" Type="http://schemas.openxmlformats.org/officeDocument/2006/relationships/ctrlProp" Target="../ctrlProps/ctrlProp245.xml"/><Relationship Id="rId70" Type="http://schemas.openxmlformats.org/officeDocument/2006/relationships/ctrlProp" Target="../ctrlProps/ctrlProp253.xml"/><Relationship Id="rId75" Type="http://schemas.openxmlformats.org/officeDocument/2006/relationships/ctrlProp" Target="../ctrlProps/ctrlProp258.xml"/><Relationship Id="rId83" Type="http://schemas.openxmlformats.org/officeDocument/2006/relationships/ctrlProp" Target="../ctrlProps/ctrlProp266.xml"/><Relationship Id="rId88" Type="http://schemas.openxmlformats.org/officeDocument/2006/relationships/ctrlProp" Target="../ctrlProps/ctrlProp271.xml"/><Relationship Id="rId91" Type="http://schemas.openxmlformats.org/officeDocument/2006/relationships/ctrlProp" Target="../ctrlProps/ctrlProp274.xml"/><Relationship Id="rId96" Type="http://schemas.openxmlformats.org/officeDocument/2006/relationships/ctrlProp" Target="../ctrlProps/ctrlProp279.xml"/><Relationship Id="rId111" Type="http://schemas.openxmlformats.org/officeDocument/2006/relationships/ctrlProp" Target="../ctrlProps/ctrlProp294.xml"/><Relationship Id="rId132" Type="http://schemas.openxmlformats.org/officeDocument/2006/relationships/ctrlProp" Target="../ctrlProps/ctrlProp315.xml"/><Relationship Id="rId140" Type="http://schemas.openxmlformats.org/officeDocument/2006/relationships/ctrlProp" Target="../ctrlProps/ctrlProp323.xml"/><Relationship Id="rId145" Type="http://schemas.openxmlformats.org/officeDocument/2006/relationships/ctrlProp" Target="../ctrlProps/ctrlProp328.xml"/><Relationship Id="rId153" Type="http://schemas.openxmlformats.org/officeDocument/2006/relationships/ctrlProp" Target="../ctrlProps/ctrlProp336.xml"/><Relationship Id="rId1" Type="http://schemas.openxmlformats.org/officeDocument/2006/relationships/printerSettings" Target="../printerSettings/printerSettings9.bin"/><Relationship Id="rId6" Type="http://schemas.openxmlformats.org/officeDocument/2006/relationships/ctrlProp" Target="../ctrlProps/ctrlProp189.xml"/><Relationship Id="rId15" Type="http://schemas.openxmlformats.org/officeDocument/2006/relationships/ctrlProp" Target="../ctrlProps/ctrlProp198.xml"/><Relationship Id="rId23" Type="http://schemas.openxmlformats.org/officeDocument/2006/relationships/ctrlProp" Target="../ctrlProps/ctrlProp206.xml"/><Relationship Id="rId28" Type="http://schemas.openxmlformats.org/officeDocument/2006/relationships/ctrlProp" Target="../ctrlProps/ctrlProp211.xml"/><Relationship Id="rId36" Type="http://schemas.openxmlformats.org/officeDocument/2006/relationships/ctrlProp" Target="../ctrlProps/ctrlProp219.xml"/><Relationship Id="rId49" Type="http://schemas.openxmlformats.org/officeDocument/2006/relationships/ctrlProp" Target="../ctrlProps/ctrlProp232.xml"/><Relationship Id="rId57" Type="http://schemas.openxmlformats.org/officeDocument/2006/relationships/ctrlProp" Target="../ctrlProps/ctrlProp240.xml"/><Relationship Id="rId106" Type="http://schemas.openxmlformats.org/officeDocument/2006/relationships/ctrlProp" Target="../ctrlProps/ctrlProp289.xml"/><Relationship Id="rId114" Type="http://schemas.openxmlformats.org/officeDocument/2006/relationships/ctrlProp" Target="../ctrlProps/ctrlProp297.xml"/><Relationship Id="rId119" Type="http://schemas.openxmlformats.org/officeDocument/2006/relationships/ctrlProp" Target="../ctrlProps/ctrlProp302.xml"/><Relationship Id="rId127" Type="http://schemas.openxmlformats.org/officeDocument/2006/relationships/ctrlProp" Target="../ctrlProps/ctrlProp310.xml"/><Relationship Id="rId10" Type="http://schemas.openxmlformats.org/officeDocument/2006/relationships/ctrlProp" Target="../ctrlProps/ctrlProp193.xml"/><Relationship Id="rId31" Type="http://schemas.openxmlformats.org/officeDocument/2006/relationships/ctrlProp" Target="../ctrlProps/ctrlProp214.xml"/><Relationship Id="rId44" Type="http://schemas.openxmlformats.org/officeDocument/2006/relationships/ctrlProp" Target="../ctrlProps/ctrlProp227.xml"/><Relationship Id="rId52" Type="http://schemas.openxmlformats.org/officeDocument/2006/relationships/ctrlProp" Target="../ctrlProps/ctrlProp235.xml"/><Relationship Id="rId60" Type="http://schemas.openxmlformats.org/officeDocument/2006/relationships/ctrlProp" Target="../ctrlProps/ctrlProp243.xml"/><Relationship Id="rId65" Type="http://schemas.openxmlformats.org/officeDocument/2006/relationships/ctrlProp" Target="../ctrlProps/ctrlProp248.xml"/><Relationship Id="rId73" Type="http://schemas.openxmlformats.org/officeDocument/2006/relationships/ctrlProp" Target="../ctrlProps/ctrlProp256.xml"/><Relationship Id="rId78" Type="http://schemas.openxmlformats.org/officeDocument/2006/relationships/ctrlProp" Target="../ctrlProps/ctrlProp261.xml"/><Relationship Id="rId81" Type="http://schemas.openxmlformats.org/officeDocument/2006/relationships/ctrlProp" Target="../ctrlProps/ctrlProp264.xml"/><Relationship Id="rId86" Type="http://schemas.openxmlformats.org/officeDocument/2006/relationships/ctrlProp" Target="../ctrlProps/ctrlProp269.xml"/><Relationship Id="rId94" Type="http://schemas.openxmlformats.org/officeDocument/2006/relationships/ctrlProp" Target="../ctrlProps/ctrlProp277.xml"/><Relationship Id="rId99" Type="http://schemas.openxmlformats.org/officeDocument/2006/relationships/ctrlProp" Target="../ctrlProps/ctrlProp282.xml"/><Relationship Id="rId101" Type="http://schemas.openxmlformats.org/officeDocument/2006/relationships/ctrlProp" Target="../ctrlProps/ctrlProp284.xml"/><Relationship Id="rId122" Type="http://schemas.openxmlformats.org/officeDocument/2006/relationships/ctrlProp" Target="../ctrlProps/ctrlProp305.xml"/><Relationship Id="rId130" Type="http://schemas.openxmlformats.org/officeDocument/2006/relationships/ctrlProp" Target="../ctrlProps/ctrlProp313.xml"/><Relationship Id="rId135" Type="http://schemas.openxmlformats.org/officeDocument/2006/relationships/ctrlProp" Target="../ctrlProps/ctrlProp318.xml"/><Relationship Id="rId143" Type="http://schemas.openxmlformats.org/officeDocument/2006/relationships/ctrlProp" Target="../ctrlProps/ctrlProp326.xml"/><Relationship Id="rId148" Type="http://schemas.openxmlformats.org/officeDocument/2006/relationships/ctrlProp" Target="../ctrlProps/ctrlProp331.xml"/><Relationship Id="rId151" Type="http://schemas.openxmlformats.org/officeDocument/2006/relationships/ctrlProp" Target="../ctrlProps/ctrlProp334.xml"/><Relationship Id="rId156" Type="http://schemas.openxmlformats.org/officeDocument/2006/relationships/ctrlProp" Target="../ctrlProps/ctrlProp339.xml"/><Relationship Id="rId4" Type="http://schemas.openxmlformats.org/officeDocument/2006/relationships/ctrlProp" Target="../ctrlProps/ctrlProp187.xml"/><Relationship Id="rId9" Type="http://schemas.openxmlformats.org/officeDocument/2006/relationships/ctrlProp" Target="../ctrlProps/ctrlProp192.xml"/><Relationship Id="rId13" Type="http://schemas.openxmlformats.org/officeDocument/2006/relationships/ctrlProp" Target="../ctrlProps/ctrlProp196.xml"/><Relationship Id="rId18" Type="http://schemas.openxmlformats.org/officeDocument/2006/relationships/ctrlProp" Target="../ctrlProps/ctrlProp201.xml"/><Relationship Id="rId39" Type="http://schemas.openxmlformats.org/officeDocument/2006/relationships/ctrlProp" Target="../ctrlProps/ctrlProp222.xml"/><Relationship Id="rId109" Type="http://schemas.openxmlformats.org/officeDocument/2006/relationships/ctrlProp" Target="../ctrlProps/ctrlProp292.xml"/><Relationship Id="rId34" Type="http://schemas.openxmlformats.org/officeDocument/2006/relationships/ctrlProp" Target="../ctrlProps/ctrlProp217.xml"/><Relationship Id="rId50" Type="http://schemas.openxmlformats.org/officeDocument/2006/relationships/ctrlProp" Target="../ctrlProps/ctrlProp233.xml"/><Relationship Id="rId55" Type="http://schemas.openxmlformats.org/officeDocument/2006/relationships/ctrlProp" Target="../ctrlProps/ctrlProp238.xml"/><Relationship Id="rId76" Type="http://schemas.openxmlformats.org/officeDocument/2006/relationships/ctrlProp" Target="../ctrlProps/ctrlProp259.xml"/><Relationship Id="rId97" Type="http://schemas.openxmlformats.org/officeDocument/2006/relationships/ctrlProp" Target="../ctrlProps/ctrlProp280.xml"/><Relationship Id="rId104" Type="http://schemas.openxmlformats.org/officeDocument/2006/relationships/ctrlProp" Target="../ctrlProps/ctrlProp287.xml"/><Relationship Id="rId120" Type="http://schemas.openxmlformats.org/officeDocument/2006/relationships/ctrlProp" Target="../ctrlProps/ctrlProp303.xml"/><Relationship Id="rId125" Type="http://schemas.openxmlformats.org/officeDocument/2006/relationships/ctrlProp" Target="../ctrlProps/ctrlProp308.xml"/><Relationship Id="rId141" Type="http://schemas.openxmlformats.org/officeDocument/2006/relationships/ctrlProp" Target="../ctrlProps/ctrlProp324.xml"/><Relationship Id="rId146" Type="http://schemas.openxmlformats.org/officeDocument/2006/relationships/ctrlProp" Target="../ctrlProps/ctrlProp329.xml"/><Relationship Id="rId7" Type="http://schemas.openxmlformats.org/officeDocument/2006/relationships/ctrlProp" Target="../ctrlProps/ctrlProp190.xml"/><Relationship Id="rId71" Type="http://schemas.openxmlformats.org/officeDocument/2006/relationships/ctrlProp" Target="../ctrlProps/ctrlProp254.xml"/><Relationship Id="rId92" Type="http://schemas.openxmlformats.org/officeDocument/2006/relationships/ctrlProp" Target="../ctrlProps/ctrlProp275.xml"/><Relationship Id="rId2" Type="http://schemas.openxmlformats.org/officeDocument/2006/relationships/drawing" Target="../drawings/drawing7.xml"/><Relationship Id="rId29" Type="http://schemas.openxmlformats.org/officeDocument/2006/relationships/ctrlProp" Target="../ctrlProps/ctrlProp212.xml"/><Relationship Id="rId24" Type="http://schemas.openxmlformats.org/officeDocument/2006/relationships/ctrlProp" Target="../ctrlProps/ctrlProp207.xml"/><Relationship Id="rId40" Type="http://schemas.openxmlformats.org/officeDocument/2006/relationships/ctrlProp" Target="../ctrlProps/ctrlProp223.xml"/><Relationship Id="rId45" Type="http://schemas.openxmlformats.org/officeDocument/2006/relationships/ctrlProp" Target="../ctrlProps/ctrlProp228.xml"/><Relationship Id="rId66" Type="http://schemas.openxmlformats.org/officeDocument/2006/relationships/ctrlProp" Target="../ctrlProps/ctrlProp249.xml"/><Relationship Id="rId87" Type="http://schemas.openxmlformats.org/officeDocument/2006/relationships/ctrlProp" Target="../ctrlProps/ctrlProp270.xml"/><Relationship Id="rId110" Type="http://schemas.openxmlformats.org/officeDocument/2006/relationships/ctrlProp" Target="../ctrlProps/ctrlProp293.xml"/><Relationship Id="rId115" Type="http://schemas.openxmlformats.org/officeDocument/2006/relationships/ctrlProp" Target="../ctrlProps/ctrlProp298.xml"/><Relationship Id="rId131" Type="http://schemas.openxmlformats.org/officeDocument/2006/relationships/ctrlProp" Target="../ctrlProps/ctrlProp314.xml"/><Relationship Id="rId136" Type="http://schemas.openxmlformats.org/officeDocument/2006/relationships/ctrlProp" Target="../ctrlProps/ctrlProp319.xml"/><Relationship Id="rId157" Type="http://schemas.openxmlformats.org/officeDocument/2006/relationships/ctrlProp" Target="../ctrlProps/ctrlProp340.xml"/><Relationship Id="rId61" Type="http://schemas.openxmlformats.org/officeDocument/2006/relationships/ctrlProp" Target="../ctrlProps/ctrlProp244.xml"/><Relationship Id="rId82" Type="http://schemas.openxmlformats.org/officeDocument/2006/relationships/ctrlProp" Target="../ctrlProps/ctrlProp265.xml"/><Relationship Id="rId152" Type="http://schemas.openxmlformats.org/officeDocument/2006/relationships/ctrlProp" Target="../ctrlProps/ctrlProp335.xml"/><Relationship Id="rId19" Type="http://schemas.openxmlformats.org/officeDocument/2006/relationships/ctrlProp" Target="../ctrlProps/ctrlProp202.xml"/><Relationship Id="rId14" Type="http://schemas.openxmlformats.org/officeDocument/2006/relationships/ctrlProp" Target="../ctrlProps/ctrlProp197.xml"/><Relationship Id="rId30" Type="http://schemas.openxmlformats.org/officeDocument/2006/relationships/ctrlProp" Target="../ctrlProps/ctrlProp213.xml"/><Relationship Id="rId35" Type="http://schemas.openxmlformats.org/officeDocument/2006/relationships/ctrlProp" Target="../ctrlProps/ctrlProp218.xml"/><Relationship Id="rId56" Type="http://schemas.openxmlformats.org/officeDocument/2006/relationships/ctrlProp" Target="../ctrlProps/ctrlProp239.xml"/><Relationship Id="rId77" Type="http://schemas.openxmlformats.org/officeDocument/2006/relationships/ctrlProp" Target="../ctrlProps/ctrlProp260.xml"/><Relationship Id="rId100" Type="http://schemas.openxmlformats.org/officeDocument/2006/relationships/ctrlProp" Target="../ctrlProps/ctrlProp283.xml"/><Relationship Id="rId105" Type="http://schemas.openxmlformats.org/officeDocument/2006/relationships/ctrlProp" Target="../ctrlProps/ctrlProp288.xml"/><Relationship Id="rId126" Type="http://schemas.openxmlformats.org/officeDocument/2006/relationships/ctrlProp" Target="../ctrlProps/ctrlProp309.xml"/><Relationship Id="rId147" Type="http://schemas.openxmlformats.org/officeDocument/2006/relationships/ctrlProp" Target="../ctrlProps/ctrlProp330.xml"/><Relationship Id="rId8" Type="http://schemas.openxmlformats.org/officeDocument/2006/relationships/ctrlProp" Target="../ctrlProps/ctrlProp191.xml"/><Relationship Id="rId51" Type="http://schemas.openxmlformats.org/officeDocument/2006/relationships/ctrlProp" Target="../ctrlProps/ctrlProp234.xml"/><Relationship Id="rId72" Type="http://schemas.openxmlformats.org/officeDocument/2006/relationships/ctrlProp" Target="../ctrlProps/ctrlProp255.xml"/><Relationship Id="rId93" Type="http://schemas.openxmlformats.org/officeDocument/2006/relationships/ctrlProp" Target="../ctrlProps/ctrlProp276.xml"/><Relationship Id="rId98" Type="http://schemas.openxmlformats.org/officeDocument/2006/relationships/ctrlProp" Target="../ctrlProps/ctrlProp281.xml"/><Relationship Id="rId121" Type="http://schemas.openxmlformats.org/officeDocument/2006/relationships/ctrlProp" Target="../ctrlProps/ctrlProp304.xml"/><Relationship Id="rId142" Type="http://schemas.openxmlformats.org/officeDocument/2006/relationships/ctrlProp" Target="../ctrlProps/ctrlProp325.xml"/><Relationship Id="rId3" Type="http://schemas.openxmlformats.org/officeDocument/2006/relationships/vmlDrawing" Target="../drawings/vmlDrawing7.vml"/><Relationship Id="rId25" Type="http://schemas.openxmlformats.org/officeDocument/2006/relationships/ctrlProp" Target="../ctrlProps/ctrlProp208.xml"/><Relationship Id="rId46" Type="http://schemas.openxmlformats.org/officeDocument/2006/relationships/ctrlProp" Target="../ctrlProps/ctrlProp229.xml"/><Relationship Id="rId67" Type="http://schemas.openxmlformats.org/officeDocument/2006/relationships/ctrlProp" Target="../ctrlProps/ctrlProp250.xml"/><Relationship Id="rId116" Type="http://schemas.openxmlformats.org/officeDocument/2006/relationships/ctrlProp" Target="../ctrlProps/ctrlProp299.xml"/><Relationship Id="rId137" Type="http://schemas.openxmlformats.org/officeDocument/2006/relationships/ctrlProp" Target="../ctrlProps/ctrlProp320.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7"/>
  <sheetViews>
    <sheetView topLeftCell="A6" zoomScaleNormal="100" workbookViewId="0">
      <selection activeCell="H14" sqref="H14:H15"/>
    </sheetView>
  </sheetViews>
  <sheetFormatPr defaultColWidth="9.1796875" defaultRowHeight="15.5" x14ac:dyDescent="0.35"/>
  <cols>
    <col min="1" max="1" width="96.453125" style="198" customWidth="1"/>
    <col min="2" max="16384" width="9.1796875" style="198"/>
  </cols>
  <sheetData>
    <row r="1" spans="1:5" ht="27.75" customHeight="1" x14ac:dyDescent="0.35">
      <c r="A1" s="197" t="s">
        <v>525</v>
      </c>
    </row>
    <row r="2" spans="1:5" ht="73.5" customHeight="1" x14ac:dyDescent="0.35">
      <c r="A2" s="198" t="s">
        <v>526</v>
      </c>
    </row>
    <row r="3" spans="1:5" ht="110" customHeight="1" x14ac:dyDescent="0.35">
      <c r="A3" s="199" t="s">
        <v>657</v>
      </c>
    </row>
    <row r="4" spans="1:5" ht="94.5" customHeight="1" x14ac:dyDescent="0.35">
      <c r="A4" s="199" t="s">
        <v>658</v>
      </c>
    </row>
    <row r="5" spans="1:5" ht="163" customHeight="1" x14ac:dyDescent="0.35">
      <c r="A5" s="199" t="s">
        <v>659</v>
      </c>
      <c r="E5" s="198" t="s">
        <v>489</v>
      </c>
    </row>
    <row r="6" spans="1:5" ht="108" customHeight="1" x14ac:dyDescent="0.35">
      <c r="A6" s="199" t="s">
        <v>680</v>
      </c>
    </row>
    <row r="7" spans="1:5" x14ac:dyDescent="0.35">
      <c r="A7" s="200" t="s">
        <v>0</v>
      </c>
    </row>
    <row r="8" spans="1:5" x14ac:dyDescent="0.35">
      <c r="A8" s="198" t="s">
        <v>1</v>
      </c>
    </row>
    <row r="9" spans="1:5" x14ac:dyDescent="0.35">
      <c r="A9" s="198" t="s">
        <v>2</v>
      </c>
    </row>
    <row r="10" spans="1:5" x14ac:dyDescent="0.35">
      <c r="A10" s="198" t="s">
        <v>3</v>
      </c>
    </row>
    <row r="11" spans="1:5" x14ac:dyDescent="0.35">
      <c r="A11" s="200" t="s">
        <v>4</v>
      </c>
    </row>
    <row r="12" spans="1:5" x14ac:dyDescent="0.35">
      <c r="A12" s="198" t="s">
        <v>655</v>
      </c>
    </row>
    <row r="13" spans="1:5" x14ac:dyDescent="0.35">
      <c r="A13" s="198" t="s">
        <v>5</v>
      </c>
    </row>
    <row r="14" spans="1:5" x14ac:dyDescent="0.35">
      <c r="A14" s="198" t="s">
        <v>656</v>
      </c>
    </row>
    <row r="15" spans="1:5" x14ac:dyDescent="0.35">
      <c r="A15" s="200" t="s">
        <v>6</v>
      </c>
    </row>
    <row r="16" spans="1:5" x14ac:dyDescent="0.35">
      <c r="A16" s="198" t="s">
        <v>527</v>
      </c>
    </row>
    <row r="17" spans="1:1" x14ac:dyDescent="0.35">
      <c r="A17" s="198" t="s">
        <v>7</v>
      </c>
    </row>
    <row r="18" spans="1:1" x14ac:dyDescent="0.35">
      <c r="A18" s="198" t="s">
        <v>8</v>
      </c>
    </row>
    <row r="19" spans="1:1" x14ac:dyDescent="0.35">
      <c r="A19" s="198" t="s">
        <v>9</v>
      </c>
    </row>
    <row r="20" spans="1:1" x14ac:dyDescent="0.35">
      <c r="A20" s="198" t="s">
        <v>10</v>
      </c>
    </row>
    <row r="21" spans="1:1" x14ac:dyDescent="0.35">
      <c r="A21" s="198" t="s">
        <v>503</v>
      </c>
    </row>
    <row r="22" spans="1:1" x14ac:dyDescent="0.35">
      <c r="A22" s="200" t="s">
        <v>11</v>
      </c>
    </row>
    <row r="23" spans="1:1" x14ac:dyDescent="0.35">
      <c r="A23" s="198" t="s">
        <v>12</v>
      </c>
    </row>
    <row r="24" spans="1:1" x14ac:dyDescent="0.35">
      <c r="A24" s="198" t="s">
        <v>13</v>
      </c>
    </row>
    <row r="25" spans="1:1" x14ac:dyDescent="0.35">
      <c r="A25" s="200" t="s">
        <v>14</v>
      </c>
    </row>
    <row r="26" spans="1:1" ht="27" customHeight="1" x14ac:dyDescent="0.35">
      <c r="A26" s="198" t="s">
        <v>15</v>
      </c>
    </row>
    <row r="27" spans="1:1" ht="31" x14ac:dyDescent="0.35">
      <c r="A27" s="201" t="s">
        <v>16</v>
      </c>
    </row>
  </sheetData>
  <pageMargins left="0.7" right="0.7" top="0.75" bottom="0.75" header="0.3" footer="0.3"/>
  <pageSetup orientation="portrait" r:id="rId1"/>
  <rowBreaks count="1" manualBreakCount="1">
    <brk id="6" man="1"/>
  </rowBreaks>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81"/>
  <sheetViews>
    <sheetView topLeftCell="A29" zoomScaleNormal="100" workbookViewId="0">
      <selection activeCell="B43" sqref="B43"/>
    </sheetView>
  </sheetViews>
  <sheetFormatPr defaultRowHeight="15.5" x14ac:dyDescent="0.35"/>
  <cols>
    <col min="1" max="1" width="9.1796875" style="35"/>
    <col min="2" max="2" width="73.81640625" customWidth="1"/>
    <col min="3" max="3" width="18.1796875" style="36" customWidth="1"/>
    <col min="4" max="4" width="14.54296875" style="275" customWidth="1"/>
    <col min="5" max="5" width="15.453125" style="275" hidden="1" customWidth="1"/>
    <col min="6" max="6" width="9.1796875" hidden="1" customWidth="1"/>
    <col min="7" max="7" width="60" customWidth="1"/>
    <col min="8" max="11" width="9.1796875" hidden="1" customWidth="1"/>
    <col min="12" max="12" width="9.1796875" customWidth="1"/>
  </cols>
  <sheetData>
    <row r="1" spans="1:10" ht="18" customHeight="1" x14ac:dyDescent="0.35">
      <c r="A1" s="326" t="s">
        <v>295</v>
      </c>
      <c r="B1" s="326"/>
      <c r="C1" s="21"/>
      <c r="F1" s="1"/>
      <c r="G1" s="1"/>
      <c r="H1" s="1"/>
      <c r="I1" s="1"/>
      <c r="J1" s="1"/>
    </row>
    <row r="2" spans="1:10" x14ac:dyDescent="0.35">
      <c r="A2" s="6"/>
      <c r="B2" s="1"/>
      <c r="C2" s="21"/>
      <c r="F2" s="1"/>
      <c r="G2" s="1"/>
      <c r="H2" s="1"/>
      <c r="I2" s="1"/>
      <c r="J2" s="1"/>
    </row>
    <row r="3" spans="1:10" ht="20.25" customHeight="1" x14ac:dyDescent="0.35">
      <c r="A3" s="326" t="s">
        <v>18</v>
      </c>
      <c r="B3" s="326"/>
      <c r="C3" s="21"/>
      <c r="F3" s="1"/>
      <c r="G3" s="1"/>
      <c r="H3" s="1"/>
      <c r="I3" s="1"/>
      <c r="J3" s="1"/>
    </row>
    <row r="4" spans="1:10" ht="31.5" customHeight="1" thickBot="1" x14ac:dyDescent="0.4">
      <c r="A4" s="369" t="s">
        <v>197</v>
      </c>
      <c r="B4" s="369"/>
      <c r="C4" s="50"/>
      <c r="F4" s="1"/>
      <c r="G4" s="1"/>
      <c r="H4" s="1"/>
      <c r="I4" s="1"/>
      <c r="J4" s="1"/>
    </row>
    <row r="5" spans="1:10" ht="70.5" customHeight="1" thickTop="1" thickBot="1" x14ac:dyDescent="0.4">
      <c r="A5" s="177"/>
      <c r="B5" s="51" t="s">
        <v>541</v>
      </c>
      <c r="C5" s="194"/>
      <c r="F5" s="1"/>
      <c r="G5" s="1"/>
      <c r="H5" s="1"/>
      <c r="I5" s="1"/>
      <c r="J5" s="1"/>
    </row>
    <row r="6" spans="1:10" ht="32.25" customHeight="1" thickTop="1" thickBot="1" x14ac:dyDescent="0.4">
      <c r="A6" s="356" t="s">
        <v>542</v>
      </c>
      <c r="B6" s="357"/>
      <c r="C6" s="358"/>
      <c r="F6" s="1"/>
      <c r="G6" s="1"/>
      <c r="H6" s="1"/>
      <c r="I6" s="1"/>
      <c r="J6" s="1"/>
    </row>
    <row r="7" spans="1:10" s="46" customFormat="1" ht="22.5" customHeight="1" thickTop="1" thickBot="1" x14ac:dyDescent="0.4">
      <c r="A7" s="177"/>
      <c r="B7" s="65"/>
      <c r="C7" s="179" t="s">
        <v>20</v>
      </c>
      <c r="D7" s="31" t="s">
        <v>21</v>
      </c>
      <c r="E7" s="31" t="s">
        <v>32</v>
      </c>
      <c r="F7" s="1"/>
      <c r="G7" s="1"/>
      <c r="H7" s="1"/>
      <c r="I7" s="1"/>
      <c r="J7" s="1"/>
    </row>
    <row r="8" spans="1:10" ht="36" customHeight="1" thickTop="1" x14ac:dyDescent="0.35">
      <c r="A8" s="147" t="s">
        <v>296</v>
      </c>
      <c r="B8" s="52" t="s">
        <v>652</v>
      </c>
      <c r="C8" s="153" t="b">
        <v>0</v>
      </c>
      <c r="D8" s="275">
        <v>5</v>
      </c>
      <c r="E8" s="275">
        <f>IF(C8,D8,0)</f>
        <v>0</v>
      </c>
      <c r="F8" s="1"/>
      <c r="G8" s="1"/>
      <c r="H8" s="1"/>
      <c r="I8" s="1"/>
      <c r="J8" s="1"/>
    </row>
    <row r="9" spans="1:10" ht="21.75" customHeight="1" x14ac:dyDescent="0.35">
      <c r="A9" s="144" t="s">
        <v>297</v>
      </c>
      <c r="B9" s="10" t="s">
        <v>298</v>
      </c>
      <c r="C9" s="151" t="b">
        <v>0</v>
      </c>
      <c r="D9" s="275">
        <v>2</v>
      </c>
      <c r="E9" s="275">
        <f t="shared" ref="E9:E66" si="0">IF(C9,D9,0)</f>
        <v>0</v>
      </c>
      <c r="F9" s="1"/>
      <c r="G9" s="1"/>
      <c r="H9" s="1"/>
      <c r="I9" s="1"/>
      <c r="J9" s="1"/>
    </row>
    <row r="10" spans="1:10" s="273" customFormat="1" ht="22.5" customHeight="1" x14ac:dyDescent="0.35">
      <c r="A10" s="287" t="s">
        <v>299</v>
      </c>
      <c r="B10" s="269" t="s">
        <v>517</v>
      </c>
      <c r="C10" s="290" t="b">
        <v>0</v>
      </c>
      <c r="D10" s="275">
        <v>1</v>
      </c>
      <c r="E10" s="275">
        <f t="shared" ref="E10:E11" si="1">IF(C10,D10,0)</f>
        <v>0</v>
      </c>
      <c r="H10" s="282">
        <f t="shared" ref="H10:H11" si="2">IF(C11,1,0)</f>
        <v>0</v>
      </c>
    </row>
    <row r="11" spans="1:10" s="273" customFormat="1" ht="24" customHeight="1" x14ac:dyDescent="0.35">
      <c r="A11" s="287" t="s">
        <v>300</v>
      </c>
      <c r="B11" s="269" t="s">
        <v>507</v>
      </c>
      <c r="C11" s="290" t="b">
        <v>0</v>
      </c>
      <c r="D11" s="275">
        <v>5</v>
      </c>
      <c r="E11" s="275">
        <f t="shared" si="1"/>
        <v>0</v>
      </c>
      <c r="H11" s="282">
        <f t="shared" si="2"/>
        <v>0</v>
      </c>
    </row>
    <row r="12" spans="1:10" ht="35.25" customHeight="1" thickBot="1" x14ac:dyDescent="0.4">
      <c r="A12" s="145" t="s">
        <v>302</v>
      </c>
      <c r="B12" s="12" t="s">
        <v>676</v>
      </c>
      <c r="C12" s="152" t="b">
        <v>0</v>
      </c>
      <c r="D12" s="275">
        <v>2</v>
      </c>
      <c r="E12" s="275">
        <f t="shared" si="0"/>
        <v>0</v>
      </c>
      <c r="F12" s="1"/>
      <c r="G12" s="1"/>
      <c r="H12" s="1"/>
      <c r="I12" s="1"/>
      <c r="J12" s="1"/>
    </row>
    <row r="13" spans="1:10" ht="34.5" customHeight="1" thickTop="1" thickBot="1" x14ac:dyDescent="0.4">
      <c r="A13" s="345" t="s">
        <v>543</v>
      </c>
      <c r="B13" s="346"/>
      <c r="C13" s="347"/>
      <c r="F13" s="1"/>
      <c r="G13" s="1"/>
      <c r="H13" s="1"/>
      <c r="I13" s="1"/>
      <c r="J13" s="1"/>
    </row>
    <row r="14" spans="1:10" ht="54" customHeight="1" thickTop="1" thickBot="1" x14ac:dyDescent="0.4">
      <c r="A14" s="158" t="s">
        <v>304</v>
      </c>
      <c r="B14" s="56" t="s">
        <v>301</v>
      </c>
      <c r="C14" s="184" t="b">
        <v>0</v>
      </c>
      <c r="D14" s="275">
        <v>4</v>
      </c>
      <c r="E14" s="275">
        <f t="shared" si="0"/>
        <v>0</v>
      </c>
      <c r="F14" s="1"/>
      <c r="G14" s="1"/>
      <c r="H14" s="1"/>
      <c r="I14" s="1"/>
      <c r="J14" s="1"/>
    </row>
    <row r="15" spans="1:10" ht="33" customHeight="1" thickTop="1" thickBot="1" x14ac:dyDescent="0.4">
      <c r="A15" s="345" t="s">
        <v>544</v>
      </c>
      <c r="B15" s="346"/>
      <c r="C15" s="347"/>
      <c r="F15" s="1"/>
      <c r="G15" s="1"/>
      <c r="H15" s="1"/>
      <c r="I15" s="1"/>
      <c r="J15" s="1"/>
    </row>
    <row r="16" spans="1:10" ht="37.5" customHeight="1" thickTop="1" x14ac:dyDescent="0.35">
      <c r="A16" s="147" t="s">
        <v>306</v>
      </c>
      <c r="B16" s="52" t="s">
        <v>303</v>
      </c>
      <c r="C16" s="153" t="b">
        <v>0</v>
      </c>
      <c r="D16" s="275">
        <v>5</v>
      </c>
      <c r="E16" s="275">
        <f t="shared" si="0"/>
        <v>0</v>
      </c>
      <c r="F16" s="1"/>
      <c r="G16" s="1"/>
      <c r="H16" s="1"/>
      <c r="I16" s="1"/>
      <c r="J16" s="1"/>
    </row>
    <row r="17" spans="1:10" ht="36" customHeight="1" x14ac:dyDescent="0.35">
      <c r="A17" s="144" t="s">
        <v>308</v>
      </c>
      <c r="B17" s="10" t="s">
        <v>305</v>
      </c>
      <c r="C17" s="151" t="b">
        <v>0</v>
      </c>
      <c r="D17" s="275">
        <v>4</v>
      </c>
      <c r="E17" s="275">
        <f t="shared" si="0"/>
        <v>0</v>
      </c>
      <c r="F17" s="1"/>
      <c r="G17" s="1"/>
      <c r="H17" s="1"/>
      <c r="I17" s="1"/>
      <c r="J17" s="1"/>
    </row>
    <row r="18" spans="1:10" ht="36" customHeight="1" thickBot="1" x14ac:dyDescent="0.4">
      <c r="A18" s="145" t="s">
        <v>310</v>
      </c>
      <c r="B18" s="12" t="s">
        <v>307</v>
      </c>
      <c r="C18" s="152" t="b">
        <v>0</v>
      </c>
      <c r="D18" s="275">
        <v>2</v>
      </c>
      <c r="E18" s="275">
        <f t="shared" si="0"/>
        <v>0</v>
      </c>
      <c r="F18" s="1"/>
      <c r="G18" s="1"/>
      <c r="H18" s="1"/>
      <c r="I18" s="1"/>
      <c r="J18" s="1"/>
    </row>
    <row r="19" spans="1:10" ht="30.75" customHeight="1" thickTop="1" thickBot="1" x14ac:dyDescent="0.4">
      <c r="A19" s="345" t="s">
        <v>545</v>
      </c>
      <c r="B19" s="346"/>
      <c r="C19" s="347"/>
      <c r="F19" s="1"/>
      <c r="G19" s="1"/>
      <c r="H19" s="1"/>
      <c r="I19" s="1"/>
      <c r="J19" s="1"/>
    </row>
    <row r="20" spans="1:10" ht="27.75" customHeight="1" thickTop="1" x14ac:dyDescent="0.35">
      <c r="A20" s="147" t="s">
        <v>312</v>
      </c>
      <c r="B20" s="52" t="s">
        <v>309</v>
      </c>
      <c r="C20" s="153" t="b">
        <v>0</v>
      </c>
      <c r="D20" s="275">
        <v>2</v>
      </c>
      <c r="E20" s="275">
        <f t="shared" si="0"/>
        <v>0</v>
      </c>
      <c r="F20" s="1"/>
      <c r="G20" s="1"/>
      <c r="H20" s="1"/>
      <c r="I20" s="1"/>
      <c r="J20" s="1"/>
    </row>
    <row r="21" spans="1:10" ht="24" customHeight="1" x14ac:dyDescent="0.35">
      <c r="A21" s="289" t="s">
        <v>313</v>
      </c>
      <c r="B21" s="10" t="s">
        <v>311</v>
      </c>
      <c r="C21" s="151" t="b">
        <v>0</v>
      </c>
      <c r="D21" s="275">
        <v>2</v>
      </c>
      <c r="E21" s="275">
        <f t="shared" si="0"/>
        <v>0</v>
      </c>
      <c r="F21" s="1"/>
      <c r="G21" s="1"/>
      <c r="H21" s="1"/>
      <c r="I21" s="1"/>
      <c r="J21" s="1"/>
    </row>
    <row r="22" spans="1:10" ht="36" customHeight="1" x14ac:dyDescent="0.35">
      <c r="A22" s="289" t="s">
        <v>315</v>
      </c>
      <c r="B22" s="10" t="s">
        <v>446</v>
      </c>
      <c r="C22" s="151" t="b">
        <v>0</v>
      </c>
      <c r="D22" s="275">
        <v>3</v>
      </c>
      <c r="E22" s="275">
        <f t="shared" si="0"/>
        <v>0</v>
      </c>
      <c r="F22" s="1"/>
      <c r="G22" s="1"/>
      <c r="H22" s="1"/>
      <c r="I22" s="1"/>
      <c r="J22" s="1"/>
    </row>
    <row r="23" spans="1:10" ht="37.5" customHeight="1" x14ac:dyDescent="0.35">
      <c r="A23" s="289" t="s">
        <v>316</v>
      </c>
      <c r="B23" s="10" t="s">
        <v>314</v>
      </c>
      <c r="C23" s="151" t="b">
        <v>0</v>
      </c>
      <c r="D23" s="275">
        <v>4</v>
      </c>
      <c r="E23" s="275">
        <f t="shared" si="0"/>
        <v>0</v>
      </c>
      <c r="F23" s="1"/>
      <c r="G23" s="1"/>
      <c r="H23" s="1"/>
      <c r="I23" s="1"/>
      <c r="J23" s="1"/>
    </row>
    <row r="24" spans="1:10" ht="39.75" customHeight="1" x14ac:dyDescent="0.35">
      <c r="A24" s="289" t="s">
        <v>318</v>
      </c>
      <c r="B24" s="10" t="s">
        <v>445</v>
      </c>
      <c r="C24" s="151" t="b">
        <v>0</v>
      </c>
      <c r="D24" s="275">
        <v>2</v>
      </c>
      <c r="E24" s="275">
        <f t="shared" si="0"/>
        <v>0</v>
      </c>
      <c r="F24" s="1"/>
      <c r="G24" s="1"/>
      <c r="H24" s="1"/>
      <c r="I24" s="1"/>
      <c r="J24" s="1"/>
    </row>
    <row r="25" spans="1:10" ht="38.25" customHeight="1" thickBot="1" x14ac:dyDescent="0.4">
      <c r="A25" s="289" t="s">
        <v>320</v>
      </c>
      <c r="B25" s="12" t="s">
        <v>317</v>
      </c>
      <c r="C25" s="152" t="b">
        <v>0</v>
      </c>
      <c r="D25" s="275">
        <v>5</v>
      </c>
      <c r="E25" s="275">
        <f t="shared" si="0"/>
        <v>0</v>
      </c>
      <c r="F25" s="1"/>
      <c r="G25" s="1"/>
      <c r="H25" s="1"/>
      <c r="I25" s="1"/>
      <c r="J25" s="1"/>
    </row>
    <row r="26" spans="1:10" ht="34.5" customHeight="1" thickTop="1" thickBot="1" x14ac:dyDescent="0.4">
      <c r="A26" s="345" t="s">
        <v>546</v>
      </c>
      <c r="B26" s="346"/>
      <c r="C26" s="347" t="b">
        <v>1</v>
      </c>
      <c r="F26" s="1"/>
      <c r="G26" s="1"/>
      <c r="H26" s="1"/>
      <c r="I26" s="1"/>
      <c r="J26" s="1"/>
    </row>
    <row r="27" spans="1:10" ht="24" customHeight="1" thickTop="1" x14ac:dyDescent="0.35">
      <c r="A27" s="147" t="s">
        <v>322</v>
      </c>
      <c r="B27" s="52" t="s">
        <v>319</v>
      </c>
      <c r="C27" s="153" t="b">
        <v>0</v>
      </c>
      <c r="D27" s="275">
        <v>5</v>
      </c>
      <c r="E27" s="275">
        <f t="shared" si="0"/>
        <v>0</v>
      </c>
      <c r="F27" s="1"/>
      <c r="G27" s="1"/>
      <c r="H27" s="1"/>
      <c r="I27" s="1"/>
      <c r="J27" s="1"/>
    </row>
    <row r="28" spans="1:10" ht="37.5" customHeight="1" x14ac:dyDescent="0.35">
      <c r="A28" s="289" t="s">
        <v>324</v>
      </c>
      <c r="B28" s="10" t="s">
        <v>321</v>
      </c>
      <c r="C28" s="151" t="b">
        <v>0</v>
      </c>
      <c r="D28" s="275">
        <v>5</v>
      </c>
      <c r="E28" s="275">
        <f t="shared" si="0"/>
        <v>0</v>
      </c>
      <c r="F28" s="1"/>
      <c r="G28" s="1"/>
      <c r="H28" s="1"/>
      <c r="I28" s="1"/>
      <c r="J28" s="1"/>
    </row>
    <row r="29" spans="1:10" ht="21" customHeight="1" x14ac:dyDescent="0.35">
      <c r="A29" s="289" t="s">
        <v>326</v>
      </c>
      <c r="B29" s="10" t="s">
        <v>323</v>
      </c>
      <c r="C29" s="151" t="b">
        <v>0</v>
      </c>
      <c r="D29" s="275">
        <v>3</v>
      </c>
      <c r="E29" s="275">
        <f t="shared" si="0"/>
        <v>0</v>
      </c>
      <c r="F29" s="1"/>
      <c r="G29" s="1"/>
      <c r="H29" s="1"/>
      <c r="I29" s="1"/>
      <c r="J29" s="1"/>
    </row>
    <row r="30" spans="1:10" ht="24.75" customHeight="1" x14ac:dyDescent="0.35">
      <c r="A30" s="289" t="s">
        <v>328</v>
      </c>
      <c r="B30" s="10" t="s">
        <v>325</v>
      </c>
      <c r="C30" s="151" t="b">
        <v>0</v>
      </c>
      <c r="D30" s="275">
        <v>3</v>
      </c>
      <c r="E30" s="275">
        <f t="shared" si="0"/>
        <v>0</v>
      </c>
      <c r="F30" s="1"/>
      <c r="G30" s="1"/>
      <c r="H30" s="1"/>
      <c r="I30" s="1"/>
      <c r="J30" s="1"/>
    </row>
    <row r="31" spans="1:10" ht="26.25" customHeight="1" x14ac:dyDescent="0.35">
      <c r="A31" s="289" t="s">
        <v>330</v>
      </c>
      <c r="B31" s="10" t="s">
        <v>327</v>
      </c>
      <c r="C31" s="151" t="b">
        <v>0</v>
      </c>
      <c r="D31" s="275">
        <v>2</v>
      </c>
      <c r="E31" s="275">
        <f t="shared" si="0"/>
        <v>0</v>
      </c>
      <c r="F31" s="1"/>
      <c r="G31" s="1"/>
      <c r="H31" s="1"/>
      <c r="I31" s="1"/>
      <c r="J31" s="1"/>
    </row>
    <row r="32" spans="1:10" ht="54" customHeight="1" x14ac:dyDescent="0.35">
      <c r="A32" s="289" t="s">
        <v>332</v>
      </c>
      <c r="B32" s="10" t="s">
        <v>329</v>
      </c>
      <c r="C32" s="151" t="b">
        <v>0</v>
      </c>
      <c r="D32" s="275">
        <v>2</v>
      </c>
      <c r="E32" s="275">
        <f t="shared" si="0"/>
        <v>0</v>
      </c>
      <c r="F32" s="1"/>
      <c r="G32" s="1"/>
      <c r="H32" s="1"/>
      <c r="I32" s="1"/>
      <c r="J32" s="1"/>
    </row>
    <row r="33" spans="1:10" ht="24" customHeight="1" thickBot="1" x14ac:dyDescent="0.4">
      <c r="A33" s="289" t="s">
        <v>334</v>
      </c>
      <c r="B33" s="12" t="s">
        <v>331</v>
      </c>
      <c r="C33" s="152" t="b">
        <v>0</v>
      </c>
      <c r="D33" s="275">
        <v>2</v>
      </c>
      <c r="E33" s="275">
        <f t="shared" si="0"/>
        <v>0</v>
      </c>
      <c r="F33" s="1"/>
      <c r="G33" s="1"/>
      <c r="H33" s="1"/>
      <c r="I33" s="1"/>
      <c r="J33" s="1"/>
    </row>
    <row r="34" spans="1:10" ht="33.75" customHeight="1" thickTop="1" thickBot="1" x14ac:dyDescent="0.4">
      <c r="A34" s="345" t="s">
        <v>547</v>
      </c>
      <c r="B34" s="346"/>
      <c r="C34" s="347"/>
      <c r="F34" s="1"/>
      <c r="G34" s="1"/>
      <c r="H34" s="1"/>
      <c r="I34" s="1"/>
      <c r="J34" s="1"/>
    </row>
    <row r="35" spans="1:10" ht="23.25" customHeight="1" thickTop="1" x14ac:dyDescent="0.35">
      <c r="A35" s="147" t="s">
        <v>336</v>
      </c>
      <c r="B35" s="52" t="s">
        <v>333</v>
      </c>
      <c r="C35" s="153" t="b">
        <v>0</v>
      </c>
      <c r="D35" s="275">
        <v>2</v>
      </c>
      <c r="E35" s="275">
        <f t="shared" si="0"/>
        <v>0</v>
      </c>
      <c r="F35" s="1"/>
      <c r="G35" s="1"/>
      <c r="H35" s="1"/>
      <c r="I35" s="1"/>
      <c r="J35" s="1"/>
    </row>
    <row r="36" spans="1:10" ht="21" customHeight="1" x14ac:dyDescent="0.35">
      <c r="A36" s="289" t="s">
        <v>338</v>
      </c>
      <c r="B36" s="10" t="s">
        <v>335</v>
      </c>
      <c r="C36" s="151" t="b">
        <v>0</v>
      </c>
      <c r="D36" s="275">
        <v>3</v>
      </c>
      <c r="E36" s="275">
        <f t="shared" si="0"/>
        <v>0</v>
      </c>
      <c r="F36" s="1"/>
      <c r="G36" s="1"/>
      <c r="H36" s="1"/>
      <c r="I36" s="1"/>
      <c r="J36" s="1"/>
    </row>
    <row r="37" spans="1:10" ht="23.25" customHeight="1" x14ac:dyDescent="0.35">
      <c r="A37" s="289" t="s">
        <v>340</v>
      </c>
      <c r="B37" s="10" t="s">
        <v>337</v>
      </c>
      <c r="C37" s="151" t="b">
        <v>0</v>
      </c>
      <c r="D37" s="275">
        <v>3</v>
      </c>
      <c r="E37" s="275">
        <f t="shared" si="0"/>
        <v>0</v>
      </c>
      <c r="F37" s="1"/>
      <c r="G37" s="1"/>
      <c r="H37" s="1"/>
      <c r="I37" s="1"/>
      <c r="J37" s="1"/>
    </row>
    <row r="38" spans="1:10" ht="53.25" customHeight="1" x14ac:dyDescent="0.35">
      <c r="A38" s="289" t="s">
        <v>549</v>
      </c>
      <c r="B38" s="10" t="s">
        <v>339</v>
      </c>
      <c r="C38" s="151" t="b">
        <v>0</v>
      </c>
      <c r="D38" s="275">
        <v>2</v>
      </c>
      <c r="E38" s="275">
        <f t="shared" si="0"/>
        <v>0</v>
      </c>
      <c r="F38" s="1"/>
      <c r="G38" s="1"/>
      <c r="H38" s="1"/>
      <c r="I38" s="1"/>
      <c r="J38" s="1"/>
    </row>
    <row r="39" spans="1:10" ht="26.25" customHeight="1" thickBot="1" x14ac:dyDescent="0.4">
      <c r="A39" s="288" t="s">
        <v>550</v>
      </c>
      <c r="B39" s="12" t="s">
        <v>341</v>
      </c>
      <c r="C39" s="152" t="b">
        <v>0</v>
      </c>
      <c r="D39" s="275">
        <v>2</v>
      </c>
      <c r="E39" s="275">
        <f t="shared" si="0"/>
        <v>0</v>
      </c>
      <c r="F39" s="1"/>
      <c r="G39" s="1"/>
      <c r="H39" s="1"/>
      <c r="I39" s="1"/>
      <c r="J39" s="1"/>
    </row>
    <row r="40" spans="1:10" s="72" customFormat="1" ht="30.75" customHeight="1" thickTop="1" thickBot="1" x14ac:dyDescent="0.4">
      <c r="A40" s="382" t="s">
        <v>654</v>
      </c>
      <c r="B40" s="383"/>
      <c r="C40" s="384"/>
      <c r="D40" s="275"/>
      <c r="E40" s="275"/>
      <c r="F40" s="207"/>
      <c r="G40" s="207"/>
      <c r="H40" s="1"/>
      <c r="I40" s="1"/>
      <c r="J40" s="1"/>
    </row>
    <row r="41" spans="1:10" ht="36.75" customHeight="1" thickTop="1" thickBot="1" x14ac:dyDescent="0.4">
      <c r="A41" s="209" t="s">
        <v>551</v>
      </c>
      <c r="B41" s="208" t="s">
        <v>229</v>
      </c>
      <c r="C41" s="231" t="b">
        <v>0</v>
      </c>
      <c r="D41" s="275">
        <v>8</v>
      </c>
      <c r="E41" s="275">
        <f t="shared" si="0"/>
        <v>0</v>
      </c>
      <c r="F41" s="207"/>
      <c r="G41" s="207"/>
      <c r="H41" s="1"/>
      <c r="I41" s="1"/>
      <c r="J41" s="1"/>
    </row>
    <row r="42" spans="1:10" ht="31.5" customHeight="1" thickTop="1" thickBot="1" x14ac:dyDescent="0.4">
      <c r="A42" s="345" t="s">
        <v>548</v>
      </c>
      <c r="B42" s="346"/>
      <c r="C42" s="347"/>
      <c r="F42" s="1"/>
      <c r="G42" s="1"/>
      <c r="H42" s="1"/>
      <c r="I42" s="1"/>
      <c r="J42" s="1"/>
    </row>
    <row r="43" spans="1:10" ht="87.75" customHeight="1" thickTop="1" thickBot="1" x14ac:dyDescent="0.4">
      <c r="A43" s="215"/>
      <c r="B43" s="213" t="s">
        <v>708</v>
      </c>
      <c r="C43" s="216"/>
      <c r="F43" s="1"/>
      <c r="G43" s="1"/>
      <c r="H43" s="1"/>
      <c r="I43" s="1"/>
      <c r="J43" s="1"/>
    </row>
    <row r="44" spans="1:10" ht="36" customHeight="1" thickTop="1" x14ac:dyDescent="0.35">
      <c r="A44" s="217"/>
      <c r="B44" s="212" t="s">
        <v>725</v>
      </c>
      <c r="C44" s="231" t="b">
        <v>0</v>
      </c>
      <c r="E44" s="275" t="b">
        <f>IF(C44,SUM(D45:D55,0))</f>
        <v>0</v>
      </c>
      <c r="G44" s="247" t="str">
        <f>IF(I44=1,"Go to Standard 4.1.40","")</f>
        <v/>
      </c>
      <c r="H44" s="250"/>
      <c r="I44" s="246">
        <f>IF(C44,1,0)</f>
        <v>0</v>
      </c>
    </row>
    <row r="45" spans="1:10" ht="24.75" customHeight="1" x14ac:dyDescent="0.35">
      <c r="A45" s="214" t="s">
        <v>552</v>
      </c>
      <c r="B45" s="210" t="s">
        <v>243</v>
      </c>
      <c r="C45" s="231" t="b">
        <v>0</v>
      </c>
      <c r="D45" s="275">
        <v>10</v>
      </c>
      <c r="E45" s="275">
        <f t="shared" si="0"/>
        <v>0</v>
      </c>
      <c r="G45" s="247" t="str">
        <f>IF(AND(I44=1,I45&gt;0),"Entry Error, select either N/A or complete this section","")</f>
        <v/>
      </c>
      <c r="H45" s="250">
        <f>IF(C45,1,0)</f>
        <v>0</v>
      </c>
      <c r="I45" s="246">
        <f>SUM(H45:H55)</f>
        <v>0</v>
      </c>
    </row>
    <row r="46" spans="1:10" ht="21" customHeight="1" x14ac:dyDescent="0.35">
      <c r="A46" s="287" t="s">
        <v>553</v>
      </c>
      <c r="B46" s="210" t="s">
        <v>244</v>
      </c>
      <c r="C46" s="231" t="b">
        <v>0</v>
      </c>
      <c r="D46" s="275">
        <v>4</v>
      </c>
      <c r="E46" s="275">
        <f t="shared" si="0"/>
        <v>0</v>
      </c>
      <c r="G46" s="246"/>
      <c r="H46" s="250">
        <f t="shared" ref="H46:H55" si="3">IF(C46,1,0)</f>
        <v>0</v>
      </c>
      <c r="I46" s="246"/>
    </row>
    <row r="47" spans="1:10" ht="24" customHeight="1" x14ac:dyDescent="0.35">
      <c r="A47" s="287" t="s">
        <v>554</v>
      </c>
      <c r="B47" s="210" t="s">
        <v>245</v>
      </c>
      <c r="C47" s="231" t="b">
        <v>0</v>
      </c>
      <c r="D47" s="275">
        <v>4</v>
      </c>
      <c r="E47" s="275">
        <f t="shared" si="0"/>
        <v>0</v>
      </c>
      <c r="G47" s="246"/>
      <c r="H47" s="250">
        <f t="shared" si="3"/>
        <v>0</v>
      </c>
      <c r="I47" s="246"/>
    </row>
    <row r="48" spans="1:10" ht="21.75" customHeight="1" x14ac:dyDescent="0.35">
      <c r="A48" s="287" t="s">
        <v>555</v>
      </c>
      <c r="B48" s="210" t="s">
        <v>246</v>
      </c>
      <c r="C48" s="231" t="b">
        <v>0</v>
      </c>
      <c r="D48" s="275">
        <v>4</v>
      </c>
      <c r="E48" s="275">
        <f t="shared" si="0"/>
        <v>0</v>
      </c>
      <c r="G48" s="246"/>
      <c r="H48" s="250">
        <f t="shared" si="3"/>
        <v>0</v>
      </c>
      <c r="I48" s="246"/>
    </row>
    <row r="49" spans="1:12" ht="23.25" customHeight="1" x14ac:dyDescent="0.35">
      <c r="A49" s="287" t="s">
        <v>556</v>
      </c>
      <c r="B49" s="210" t="s">
        <v>247</v>
      </c>
      <c r="C49" s="231" t="b">
        <v>0</v>
      </c>
      <c r="D49" s="275">
        <v>4</v>
      </c>
      <c r="E49" s="275">
        <f t="shared" si="0"/>
        <v>0</v>
      </c>
      <c r="G49" s="246"/>
      <c r="H49" s="250">
        <f t="shared" si="3"/>
        <v>0</v>
      </c>
      <c r="I49" s="246"/>
    </row>
    <row r="50" spans="1:12" ht="21.75" customHeight="1" x14ac:dyDescent="0.35">
      <c r="A50" s="287" t="s">
        <v>557</v>
      </c>
      <c r="B50" s="210" t="s">
        <v>248</v>
      </c>
      <c r="C50" s="231" t="b">
        <v>0</v>
      </c>
      <c r="D50" s="275">
        <v>3</v>
      </c>
      <c r="E50" s="275">
        <f t="shared" si="0"/>
        <v>0</v>
      </c>
      <c r="G50" s="246"/>
      <c r="H50" s="250">
        <f t="shared" si="3"/>
        <v>0</v>
      </c>
      <c r="I50" s="246"/>
    </row>
    <row r="51" spans="1:12" ht="22.5" customHeight="1" x14ac:dyDescent="0.35">
      <c r="A51" s="287" t="s">
        <v>558</v>
      </c>
      <c r="B51" s="210" t="s">
        <v>249</v>
      </c>
      <c r="C51" s="231" t="b">
        <v>0</v>
      </c>
      <c r="D51" s="275">
        <v>5</v>
      </c>
      <c r="E51" s="275">
        <f t="shared" si="0"/>
        <v>0</v>
      </c>
      <c r="G51" s="246"/>
      <c r="H51" s="250">
        <f t="shared" si="3"/>
        <v>0</v>
      </c>
      <c r="I51" s="246"/>
    </row>
    <row r="52" spans="1:12" ht="24.75" customHeight="1" x14ac:dyDescent="0.35">
      <c r="A52" s="287" t="s">
        <v>559</v>
      </c>
      <c r="B52" s="210" t="s">
        <v>250</v>
      </c>
      <c r="C52" s="231" t="b">
        <v>0</v>
      </c>
      <c r="D52" s="275">
        <v>5</v>
      </c>
      <c r="E52" s="275">
        <f t="shared" si="0"/>
        <v>0</v>
      </c>
      <c r="G52" s="246"/>
      <c r="H52" s="250">
        <f t="shared" si="3"/>
        <v>0</v>
      </c>
      <c r="I52" s="246"/>
    </row>
    <row r="53" spans="1:12" ht="21" customHeight="1" x14ac:dyDescent="0.35">
      <c r="A53" s="287" t="s">
        <v>560</v>
      </c>
      <c r="B53" s="210" t="s">
        <v>251</v>
      </c>
      <c r="C53" s="231" t="b">
        <v>0</v>
      </c>
      <c r="D53" s="275">
        <v>3</v>
      </c>
      <c r="E53" s="275">
        <f t="shared" si="0"/>
        <v>0</v>
      </c>
      <c r="H53" s="250">
        <f t="shared" si="3"/>
        <v>0</v>
      </c>
    </row>
    <row r="54" spans="1:12" ht="20.25" customHeight="1" x14ac:dyDescent="0.35">
      <c r="A54" s="287" t="s">
        <v>561</v>
      </c>
      <c r="B54" s="210" t="s">
        <v>252</v>
      </c>
      <c r="C54" s="231" t="b">
        <v>0</v>
      </c>
      <c r="D54" s="275">
        <v>5</v>
      </c>
      <c r="E54" s="275">
        <f t="shared" si="0"/>
        <v>0</v>
      </c>
      <c r="H54" s="250">
        <f t="shared" si="3"/>
        <v>0</v>
      </c>
    </row>
    <row r="55" spans="1:12" ht="23.25" customHeight="1" thickBot="1" x14ac:dyDescent="0.4">
      <c r="A55" s="287" t="s">
        <v>562</v>
      </c>
      <c r="B55" s="211" t="s">
        <v>253</v>
      </c>
      <c r="C55" s="231" t="b">
        <v>0</v>
      </c>
      <c r="D55" s="275">
        <v>10</v>
      </c>
      <c r="E55" s="275">
        <f t="shared" si="0"/>
        <v>0</v>
      </c>
      <c r="H55" s="250">
        <f t="shared" si="3"/>
        <v>0</v>
      </c>
    </row>
    <row r="56" spans="1:12" ht="19.5" customHeight="1" thickTop="1" thickBot="1" x14ac:dyDescent="0.4">
      <c r="A56" s="345" t="s">
        <v>569</v>
      </c>
      <c r="B56" s="346"/>
      <c r="C56" s="347"/>
    </row>
    <row r="57" spans="1:12" ht="34.5" customHeight="1" thickTop="1" x14ac:dyDescent="0.35">
      <c r="A57" s="220" t="s">
        <v>563</v>
      </c>
      <c r="B57" s="219" t="s">
        <v>294</v>
      </c>
      <c r="C57" s="231" t="b">
        <v>0</v>
      </c>
      <c r="D57" s="275">
        <v>10</v>
      </c>
      <c r="E57" s="275">
        <f t="shared" si="0"/>
        <v>0</v>
      </c>
    </row>
    <row r="58" spans="1:12" ht="23.25" customHeight="1" x14ac:dyDescent="0.35">
      <c r="A58" s="289" t="s">
        <v>564</v>
      </c>
      <c r="B58" s="218" t="s">
        <v>257</v>
      </c>
      <c r="C58" s="231" t="b">
        <v>0</v>
      </c>
      <c r="D58" s="275">
        <v>8</v>
      </c>
      <c r="E58" s="275">
        <f t="shared" si="0"/>
        <v>0</v>
      </c>
    </row>
    <row r="59" spans="1:12" ht="23.25" customHeight="1" thickBot="1" x14ac:dyDescent="0.4">
      <c r="A59" s="289" t="s">
        <v>565</v>
      </c>
      <c r="B59" s="223" t="s">
        <v>258</v>
      </c>
      <c r="C59" s="232" t="b">
        <v>0</v>
      </c>
      <c r="D59" s="275">
        <v>8</v>
      </c>
      <c r="E59" s="275">
        <f t="shared" si="0"/>
        <v>0</v>
      </c>
      <c r="I59" s="245"/>
      <c r="J59" s="245"/>
      <c r="K59" s="245"/>
      <c r="L59" s="245"/>
    </row>
    <row r="60" spans="1:12" ht="27" customHeight="1" thickTop="1" thickBot="1" x14ac:dyDescent="0.4">
      <c r="A60" s="356" t="s">
        <v>570</v>
      </c>
      <c r="B60" s="357"/>
      <c r="C60" s="358"/>
      <c r="F60" s="221"/>
      <c r="G60" s="236" t="str">
        <f>IF(I61=1,"Go to Metric 4.2 Equipment Replacement","")</f>
        <v/>
      </c>
      <c r="H60" s="240"/>
    </row>
    <row r="61" spans="1:12" s="221" customFormat="1" ht="36" customHeight="1" thickTop="1" x14ac:dyDescent="0.35">
      <c r="A61" s="233"/>
      <c r="B61" s="244" t="s">
        <v>522</v>
      </c>
      <c r="C61" s="231" t="b">
        <v>0</v>
      </c>
      <c r="D61" s="275"/>
      <c r="E61" s="275" t="b">
        <f>IF(C61,SUM(D62:D67,0))</f>
        <v>0</v>
      </c>
      <c r="G61" s="236" t="str">
        <f>IF(AND(I61=1,I62&gt;0),"Entry Error, select either N/A or complete this section","")</f>
        <v/>
      </c>
      <c r="H61" s="240">
        <f>IF(C62,1,0)</f>
        <v>0</v>
      </c>
      <c r="I61" s="240">
        <f>IF(C61,1,0)</f>
        <v>0</v>
      </c>
      <c r="L61"/>
    </row>
    <row r="62" spans="1:12" ht="27.75" customHeight="1" x14ac:dyDescent="0.35">
      <c r="A62" s="228" t="s">
        <v>566</v>
      </c>
      <c r="B62" s="225" t="s">
        <v>649</v>
      </c>
      <c r="C62" s="231" t="b">
        <v>0</v>
      </c>
      <c r="D62" s="275">
        <v>1</v>
      </c>
      <c r="E62" s="275">
        <f t="shared" si="0"/>
        <v>0</v>
      </c>
      <c r="F62" s="221"/>
      <c r="G62" s="247" t="str">
        <f>IF(J63=0,"Select One Answer for this Standard","")</f>
        <v>Select One Answer for this Standard</v>
      </c>
      <c r="H62" s="240">
        <f t="shared" ref="H62:H63" si="4">IF(C63,1,0)</f>
        <v>0</v>
      </c>
      <c r="I62" s="240">
        <f>SUM(H61:H67)</f>
        <v>0</v>
      </c>
      <c r="J62" s="224"/>
      <c r="K62" s="250">
        <f t="shared" ref="K62:K67" si="5">IF(C62,1,0)</f>
        <v>0</v>
      </c>
      <c r="L62" s="221"/>
    </row>
    <row r="63" spans="1:12" ht="21.75" customHeight="1" x14ac:dyDescent="0.35">
      <c r="A63" s="228"/>
      <c r="B63" s="229" t="s">
        <v>508</v>
      </c>
      <c r="C63" s="231" t="b">
        <v>0</v>
      </c>
      <c r="E63" s="275">
        <f>IF(C63,D62,0)</f>
        <v>0</v>
      </c>
      <c r="F63" s="221"/>
      <c r="G63" s="247" t="str">
        <f>IF(J63&gt;1,"Entry Error, Select One Answer","")</f>
        <v/>
      </c>
      <c r="H63" s="240">
        <f t="shared" si="4"/>
        <v>0</v>
      </c>
      <c r="I63" s="240"/>
      <c r="J63" s="221">
        <f>SUM(K62:K63)</f>
        <v>0</v>
      </c>
      <c r="K63" s="240">
        <f t="shared" si="5"/>
        <v>0</v>
      </c>
    </row>
    <row r="64" spans="1:12" ht="22.5" customHeight="1" x14ac:dyDescent="0.35">
      <c r="A64" s="226" t="s">
        <v>567</v>
      </c>
      <c r="B64" s="222" t="s">
        <v>650</v>
      </c>
      <c r="C64" s="231" t="b">
        <v>0</v>
      </c>
      <c r="D64" s="275">
        <v>1</v>
      </c>
      <c r="E64" s="275">
        <f t="shared" si="0"/>
        <v>0</v>
      </c>
      <c r="F64" s="221"/>
      <c r="G64" s="247" t="str">
        <f>IF(J65=0,"Select One Answer for this Standard","")</f>
        <v>Select One Answer for this Standard</v>
      </c>
      <c r="H64" s="250">
        <f t="shared" ref="H64" si="6">IF(C65,1,0)</f>
        <v>0</v>
      </c>
      <c r="I64" s="250"/>
      <c r="J64" s="250"/>
      <c r="K64" s="250">
        <f t="shared" si="5"/>
        <v>0</v>
      </c>
    </row>
    <row r="65" spans="1:12" ht="21" customHeight="1" x14ac:dyDescent="0.35">
      <c r="A65" s="228"/>
      <c r="B65" s="229" t="s">
        <v>509</v>
      </c>
      <c r="C65" s="231" t="b">
        <v>0</v>
      </c>
      <c r="E65" s="275">
        <f>IF(C65,D64,0)</f>
        <v>0</v>
      </c>
      <c r="F65" s="221"/>
      <c r="G65" s="247" t="str">
        <f>IF(J65&gt;1,"Entry Error, Select One Answer","")</f>
        <v/>
      </c>
      <c r="H65" s="250">
        <f>IF(C65,1,0)</f>
        <v>0</v>
      </c>
      <c r="I65" s="250"/>
      <c r="J65" s="245">
        <f>SUM(K64:K65)</f>
        <v>0</v>
      </c>
      <c r="K65" s="250">
        <f t="shared" si="5"/>
        <v>0</v>
      </c>
    </row>
    <row r="66" spans="1:12" ht="21.75" customHeight="1" x14ac:dyDescent="0.35">
      <c r="A66" s="226" t="s">
        <v>568</v>
      </c>
      <c r="B66" s="230" t="s">
        <v>511</v>
      </c>
      <c r="C66" s="231" t="b">
        <v>0</v>
      </c>
      <c r="D66" s="275">
        <v>5</v>
      </c>
      <c r="E66" s="275">
        <f t="shared" si="0"/>
        <v>0</v>
      </c>
      <c r="F66" s="221"/>
      <c r="G66" s="275" t="str">
        <f>IF(J66=0,"Select One Answer for this Standard","")</f>
        <v>Select One Answer for this Standard</v>
      </c>
      <c r="H66" s="282">
        <f t="shared" ref="H66:H67" si="7">IF(C67,1,0)</f>
        <v>0</v>
      </c>
      <c r="I66" s="282"/>
      <c r="J66" s="282">
        <f>SUM(K66:K67)</f>
        <v>0</v>
      </c>
      <c r="K66" s="282">
        <f t="shared" si="5"/>
        <v>0</v>
      </c>
    </row>
    <row r="67" spans="1:12" ht="24" customHeight="1" thickBot="1" x14ac:dyDescent="0.4">
      <c r="A67" s="227"/>
      <c r="B67" s="206" t="s">
        <v>510</v>
      </c>
      <c r="C67" s="232" t="b">
        <v>0</v>
      </c>
      <c r="E67" s="275">
        <f>IF(C67,D66,0)</f>
        <v>0</v>
      </c>
      <c r="F67" s="221"/>
      <c r="G67" s="275" t="str">
        <f>IF(J66&gt;1,"Entry Error, Select One Answer","")</f>
        <v/>
      </c>
      <c r="H67" s="282">
        <f t="shared" si="7"/>
        <v>0</v>
      </c>
      <c r="I67" s="282"/>
      <c r="J67" s="273"/>
      <c r="K67" s="282">
        <f t="shared" si="5"/>
        <v>0</v>
      </c>
    </row>
    <row r="68" spans="1:12" ht="16" hidden="1" thickTop="1" x14ac:dyDescent="0.35">
      <c r="D68" s="275">
        <f>SUM(D8:D67)</f>
        <v>180</v>
      </c>
      <c r="E68" s="275">
        <f>SUM(E8:E67)</f>
        <v>0</v>
      </c>
      <c r="G68" s="234"/>
      <c r="H68" s="234"/>
    </row>
    <row r="69" spans="1:12" s="273" customFormat="1" ht="16.5" thickTop="1" thickBot="1" x14ac:dyDescent="0.4">
      <c r="A69" s="242"/>
      <c r="C69" s="243"/>
      <c r="D69" s="275"/>
      <c r="E69" s="275"/>
    </row>
    <row r="70" spans="1:12" s="234" customFormat="1" ht="16" thickBot="1" x14ac:dyDescent="0.4">
      <c r="A70" s="237"/>
      <c r="B70" s="238" t="s">
        <v>121</v>
      </c>
      <c r="C70" s="241">
        <f>E68/D68</f>
        <v>0</v>
      </c>
      <c r="D70" s="275"/>
      <c r="E70" s="275"/>
      <c r="F70" s="235"/>
    </row>
    <row r="71" spans="1:12" s="235" customFormat="1" ht="16" thickBot="1" x14ac:dyDescent="0.4">
      <c r="A71" s="237"/>
      <c r="C71" s="239"/>
      <c r="D71" s="275"/>
      <c r="E71" s="275"/>
      <c r="H71" s="240"/>
      <c r="I71" s="234"/>
      <c r="L71" s="234"/>
    </row>
    <row r="72" spans="1:12" s="235" customFormat="1" x14ac:dyDescent="0.35">
      <c r="A72" s="237"/>
      <c r="B72" s="376" t="s">
        <v>76</v>
      </c>
      <c r="C72" s="377"/>
      <c r="D72" s="275"/>
      <c r="E72" s="275"/>
      <c r="H72" s="240"/>
    </row>
    <row r="73" spans="1:12" s="235" customFormat="1" x14ac:dyDescent="0.35">
      <c r="A73" s="237"/>
      <c r="B73" s="378"/>
      <c r="C73" s="379"/>
      <c r="D73" s="275"/>
      <c r="E73" s="275"/>
      <c r="H73" s="240"/>
    </row>
    <row r="74" spans="1:12" s="235" customFormat="1" x14ac:dyDescent="0.35">
      <c r="A74" s="237"/>
      <c r="B74" s="378"/>
      <c r="C74" s="379"/>
      <c r="D74" s="275"/>
      <c r="E74" s="275"/>
      <c r="G74" s="235" t="s">
        <v>489</v>
      </c>
      <c r="H74" s="240"/>
    </row>
    <row r="75" spans="1:12" s="235" customFormat="1" x14ac:dyDescent="0.35">
      <c r="A75" s="237"/>
      <c r="B75" s="378"/>
      <c r="C75" s="379"/>
      <c r="D75" s="275"/>
      <c r="E75" s="275"/>
      <c r="H75" s="240"/>
    </row>
    <row r="76" spans="1:12" s="235" customFormat="1" x14ac:dyDescent="0.35">
      <c r="A76" s="237"/>
      <c r="B76" s="378"/>
      <c r="C76" s="379"/>
      <c r="D76" s="275"/>
      <c r="E76" s="275"/>
      <c r="H76" s="240"/>
    </row>
    <row r="77" spans="1:12" s="235" customFormat="1" x14ac:dyDescent="0.35">
      <c r="A77" s="237"/>
      <c r="B77" s="378"/>
      <c r="C77" s="379"/>
      <c r="D77" s="275"/>
      <c r="E77" s="275"/>
      <c r="H77" s="240"/>
    </row>
    <row r="78" spans="1:12" s="235" customFormat="1" x14ac:dyDescent="0.35">
      <c r="A78" s="237"/>
      <c r="B78" s="378"/>
      <c r="C78" s="379"/>
      <c r="D78" s="275"/>
      <c r="E78" s="275"/>
      <c r="H78" s="240"/>
    </row>
    <row r="79" spans="1:12" s="235" customFormat="1" x14ac:dyDescent="0.35">
      <c r="A79" s="237"/>
      <c r="B79" s="378"/>
      <c r="C79" s="379"/>
      <c r="D79" s="275"/>
      <c r="E79" s="275"/>
      <c r="H79" s="240"/>
    </row>
    <row r="80" spans="1:12" s="235" customFormat="1" ht="16" thickBot="1" x14ac:dyDescent="0.4">
      <c r="A80" s="237"/>
      <c r="B80" s="380"/>
      <c r="C80" s="381"/>
      <c r="D80" s="275"/>
      <c r="E80" s="275"/>
      <c r="G80"/>
      <c r="H80"/>
    </row>
    <row r="81" spans="12:12" x14ac:dyDescent="0.35">
      <c r="L81" s="235"/>
    </row>
  </sheetData>
  <mergeCells count="14">
    <mergeCell ref="A56:C56"/>
    <mergeCell ref="A60:C60"/>
    <mergeCell ref="B72:C80"/>
    <mergeCell ref="A1:B1"/>
    <mergeCell ref="A3:B3"/>
    <mergeCell ref="A4:B4"/>
    <mergeCell ref="A6:C6"/>
    <mergeCell ref="A13:C13"/>
    <mergeCell ref="A19:C19"/>
    <mergeCell ref="A26:C26"/>
    <mergeCell ref="A34:C34"/>
    <mergeCell ref="A15:C15"/>
    <mergeCell ref="A40:C40"/>
    <mergeCell ref="A42:C42"/>
  </mergeCells>
  <pageMargins left="0.7" right="0.7" top="0.75" bottom="0.75" header="0.3" footer="0.3"/>
  <pageSetup scale="71" orientation="portrait" r:id="rId1"/>
  <rowBreaks count="2" manualBreakCount="2">
    <brk id="25" max="3" man="1"/>
    <brk id="55" max="3" man="1"/>
  </rowBreaks>
  <ignoredErrors>
    <ignoredError sqref="E44 E63:E65 G63:G64 H65" 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27649" r:id="rId4" name="Check Box 1">
              <controlPr defaultSize="0" autoFill="0" autoLine="0" autoPict="0">
                <anchor moveWithCells="1">
                  <from>
                    <xdr:col>2</xdr:col>
                    <xdr:colOff>336550</xdr:colOff>
                    <xdr:row>7</xdr:row>
                    <xdr:rowOff>133350</xdr:rowOff>
                  </from>
                  <to>
                    <xdr:col>2</xdr:col>
                    <xdr:colOff>641350</xdr:colOff>
                    <xdr:row>7</xdr:row>
                    <xdr:rowOff>355600</xdr:rowOff>
                  </to>
                </anchor>
              </controlPr>
            </control>
          </mc:Choice>
        </mc:AlternateContent>
        <mc:AlternateContent xmlns:mc="http://schemas.openxmlformats.org/markup-compatibility/2006">
          <mc:Choice Requires="x14">
            <control shapeId="27650" r:id="rId5" name="Check Box 2">
              <controlPr defaultSize="0" autoFill="0" autoLine="0" autoPict="0">
                <anchor moveWithCells="1">
                  <from>
                    <xdr:col>2</xdr:col>
                    <xdr:colOff>336550</xdr:colOff>
                    <xdr:row>8</xdr:row>
                    <xdr:rowOff>38100</xdr:rowOff>
                  </from>
                  <to>
                    <xdr:col>2</xdr:col>
                    <xdr:colOff>641350</xdr:colOff>
                    <xdr:row>8</xdr:row>
                    <xdr:rowOff>260350</xdr:rowOff>
                  </to>
                </anchor>
              </controlPr>
            </control>
          </mc:Choice>
        </mc:AlternateContent>
        <mc:AlternateContent xmlns:mc="http://schemas.openxmlformats.org/markup-compatibility/2006">
          <mc:Choice Requires="x14">
            <control shapeId="27651" r:id="rId6" name="Check Box 3">
              <controlPr defaultSize="0" autoFill="0" autoLine="0" autoPict="0">
                <anchor moveWithCells="1">
                  <from>
                    <xdr:col>2</xdr:col>
                    <xdr:colOff>336550</xdr:colOff>
                    <xdr:row>11</xdr:row>
                    <xdr:rowOff>88900</xdr:rowOff>
                  </from>
                  <to>
                    <xdr:col>2</xdr:col>
                    <xdr:colOff>641350</xdr:colOff>
                    <xdr:row>11</xdr:row>
                    <xdr:rowOff>304800</xdr:rowOff>
                  </to>
                </anchor>
              </controlPr>
            </control>
          </mc:Choice>
        </mc:AlternateContent>
        <mc:AlternateContent xmlns:mc="http://schemas.openxmlformats.org/markup-compatibility/2006">
          <mc:Choice Requires="x14">
            <control shapeId="27652" r:id="rId7" name="Check Box 4">
              <controlPr defaultSize="0" autoFill="0" autoLine="0" autoPict="0">
                <anchor moveWithCells="1">
                  <from>
                    <xdr:col>2</xdr:col>
                    <xdr:colOff>336550</xdr:colOff>
                    <xdr:row>13</xdr:row>
                    <xdr:rowOff>228600</xdr:rowOff>
                  </from>
                  <to>
                    <xdr:col>2</xdr:col>
                    <xdr:colOff>641350</xdr:colOff>
                    <xdr:row>13</xdr:row>
                    <xdr:rowOff>450850</xdr:rowOff>
                  </to>
                </anchor>
              </controlPr>
            </control>
          </mc:Choice>
        </mc:AlternateContent>
        <mc:AlternateContent xmlns:mc="http://schemas.openxmlformats.org/markup-compatibility/2006">
          <mc:Choice Requires="x14">
            <control shapeId="27653" r:id="rId8" name="Check Box 5">
              <controlPr defaultSize="0" autoFill="0" autoLine="0" autoPict="0">
                <anchor moveWithCells="1">
                  <from>
                    <xdr:col>2</xdr:col>
                    <xdr:colOff>336550</xdr:colOff>
                    <xdr:row>15</xdr:row>
                    <xdr:rowOff>133350</xdr:rowOff>
                  </from>
                  <to>
                    <xdr:col>2</xdr:col>
                    <xdr:colOff>641350</xdr:colOff>
                    <xdr:row>15</xdr:row>
                    <xdr:rowOff>355600</xdr:rowOff>
                  </to>
                </anchor>
              </controlPr>
            </control>
          </mc:Choice>
        </mc:AlternateContent>
        <mc:AlternateContent xmlns:mc="http://schemas.openxmlformats.org/markup-compatibility/2006">
          <mc:Choice Requires="x14">
            <control shapeId="27654" r:id="rId9" name="Check Box 6">
              <controlPr defaultSize="0" autoFill="0" autoLine="0" autoPict="0">
                <anchor moveWithCells="1">
                  <from>
                    <xdr:col>2</xdr:col>
                    <xdr:colOff>336550</xdr:colOff>
                    <xdr:row>16</xdr:row>
                    <xdr:rowOff>133350</xdr:rowOff>
                  </from>
                  <to>
                    <xdr:col>2</xdr:col>
                    <xdr:colOff>641350</xdr:colOff>
                    <xdr:row>16</xdr:row>
                    <xdr:rowOff>355600</xdr:rowOff>
                  </to>
                </anchor>
              </controlPr>
            </control>
          </mc:Choice>
        </mc:AlternateContent>
        <mc:AlternateContent xmlns:mc="http://schemas.openxmlformats.org/markup-compatibility/2006">
          <mc:Choice Requires="x14">
            <control shapeId="27655" r:id="rId10" name="Check Box 7">
              <controlPr defaultSize="0" autoFill="0" autoLine="0" autoPict="0">
                <anchor moveWithCells="1">
                  <from>
                    <xdr:col>2</xdr:col>
                    <xdr:colOff>336550</xdr:colOff>
                    <xdr:row>17</xdr:row>
                    <xdr:rowOff>133350</xdr:rowOff>
                  </from>
                  <to>
                    <xdr:col>2</xdr:col>
                    <xdr:colOff>641350</xdr:colOff>
                    <xdr:row>17</xdr:row>
                    <xdr:rowOff>355600</xdr:rowOff>
                  </to>
                </anchor>
              </controlPr>
            </control>
          </mc:Choice>
        </mc:AlternateContent>
        <mc:AlternateContent xmlns:mc="http://schemas.openxmlformats.org/markup-compatibility/2006">
          <mc:Choice Requires="x14">
            <control shapeId="27656" r:id="rId11" name="Check Box 8">
              <controlPr defaultSize="0" autoFill="0" autoLine="0" autoPict="0">
                <anchor moveWithCells="1">
                  <from>
                    <xdr:col>2</xdr:col>
                    <xdr:colOff>336550</xdr:colOff>
                    <xdr:row>19</xdr:row>
                    <xdr:rowOff>50800</xdr:rowOff>
                  </from>
                  <to>
                    <xdr:col>2</xdr:col>
                    <xdr:colOff>641350</xdr:colOff>
                    <xdr:row>19</xdr:row>
                    <xdr:rowOff>266700</xdr:rowOff>
                  </to>
                </anchor>
              </controlPr>
            </control>
          </mc:Choice>
        </mc:AlternateContent>
        <mc:AlternateContent xmlns:mc="http://schemas.openxmlformats.org/markup-compatibility/2006">
          <mc:Choice Requires="x14">
            <control shapeId="27657" r:id="rId12" name="Check Box 9">
              <controlPr defaultSize="0" autoFill="0" autoLine="0" autoPict="0">
                <anchor moveWithCells="1">
                  <from>
                    <xdr:col>2</xdr:col>
                    <xdr:colOff>336550</xdr:colOff>
                    <xdr:row>20</xdr:row>
                    <xdr:rowOff>69850</xdr:rowOff>
                  </from>
                  <to>
                    <xdr:col>2</xdr:col>
                    <xdr:colOff>641350</xdr:colOff>
                    <xdr:row>20</xdr:row>
                    <xdr:rowOff>285750</xdr:rowOff>
                  </to>
                </anchor>
              </controlPr>
            </control>
          </mc:Choice>
        </mc:AlternateContent>
        <mc:AlternateContent xmlns:mc="http://schemas.openxmlformats.org/markup-compatibility/2006">
          <mc:Choice Requires="x14">
            <control shapeId="27658" r:id="rId13" name="Check Box 10">
              <controlPr defaultSize="0" autoFill="0" autoLine="0" autoPict="0">
                <anchor moveWithCells="1">
                  <from>
                    <xdr:col>2</xdr:col>
                    <xdr:colOff>336550</xdr:colOff>
                    <xdr:row>21</xdr:row>
                    <xdr:rowOff>133350</xdr:rowOff>
                  </from>
                  <to>
                    <xdr:col>2</xdr:col>
                    <xdr:colOff>641350</xdr:colOff>
                    <xdr:row>21</xdr:row>
                    <xdr:rowOff>355600</xdr:rowOff>
                  </to>
                </anchor>
              </controlPr>
            </control>
          </mc:Choice>
        </mc:AlternateContent>
        <mc:AlternateContent xmlns:mc="http://schemas.openxmlformats.org/markup-compatibility/2006">
          <mc:Choice Requires="x14">
            <control shapeId="27659" r:id="rId14" name="Check Box 11">
              <controlPr defaultSize="0" autoFill="0" autoLine="0" autoPict="0">
                <anchor moveWithCells="1">
                  <from>
                    <xdr:col>2</xdr:col>
                    <xdr:colOff>336550</xdr:colOff>
                    <xdr:row>22</xdr:row>
                    <xdr:rowOff>133350</xdr:rowOff>
                  </from>
                  <to>
                    <xdr:col>2</xdr:col>
                    <xdr:colOff>641350</xdr:colOff>
                    <xdr:row>22</xdr:row>
                    <xdr:rowOff>355600</xdr:rowOff>
                  </to>
                </anchor>
              </controlPr>
            </control>
          </mc:Choice>
        </mc:AlternateContent>
        <mc:AlternateContent xmlns:mc="http://schemas.openxmlformats.org/markup-compatibility/2006">
          <mc:Choice Requires="x14">
            <control shapeId="27661" r:id="rId15" name="Check Box 13">
              <controlPr defaultSize="0" autoFill="0" autoLine="0" autoPict="0">
                <anchor moveWithCells="1">
                  <from>
                    <xdr:col>2</xdr:col>
                    <xdr:colOff>336550</xdr:colOff>
                    <xdr:row>23</xdr:row>
                    <xdr:rowOff>133350</xdr:rowOff>
                  </from>
                  <to>
                    <xdr:col>2</xdr:col>
                    <xdr:colOff>641350</xdr:colOff>
                    <xdr:row>23</xdr:row>
                    <xdr:rowOff>355600</xdr:rowOff>
                  </to>
                </anchor>
              </controlPr>
            </control>
          </mc:Choice>
        </mc:AlternateContent>
        <mc:AlternateContent xmlns:mc="http://schemas.openxmlformats.org/markup-compatibility/2006">
          <mc:Choice Requires="x14">
            <control shapeId="27662" r:id="rId16" name="Check Box 14">
              <controlPr defaultSize="0" autoFill="0" autoLine="0" autoPict="0">
                <anchor moveWithCells="1">
                  <from>
                    <xdr:col>2</xdr:col>
                    <xdr:colOff>336550</xdr:colOff>
                    <xdr:row>24</xdr:row>
                    <xdr:rowOff>133350</xdr:rowOff>
                  </from>
                  <to>
                    <xdr:col>2</xdr:col>
                    <xdr:colOff>641350</xdr:colOff>
                    <xdr:row>24</xdr:row>
                    <xdr:rowOff>355600</xdr:rowOff>
                  </to>
                </anchor>
              </controlPr>
            </control>
          </mc:Choice>
        </mc:AlternateContent>
        <mc:AlternateContent xmlns:mc="http://schemas.openxmlformats.org/markup-compatibility/2006">
          <mc:Choice Requires="x14">
            <control shapeId="27663" r:id="rId17" name="Check Box 15">
              <controlPr defaultSize="0" autoFill="0" autoLine="0" autoPict="0">
                <anchor moveWithCells="1">
                  <from>
                    <xdr:col>2</xdr:col>
                    <xdr:colOff>336550</xdr:colOff>
                    <xdr:row>26</xdr:row>
                    <xdr:rowOff>69850</xdr:rowOff>
                  </from>
                  <to>
                    <xdr:col>2</xdr:col>
                    <xdr:colOff>641350</xdr:colOff>
                    <xdr:row>26</xdr:row>
                    <xdr:rowOff>285750</xdr:rowOff>
                  </to>
                </anchor>
              </controlPr>
            </control>
          </mc:Choice>
        </mc:AlternateContent>
        <mc:AlternateContent xmlns:mc="http://schemas.openxmlformats.org/markup-compatibility/2006">
          <mc:Choice Requires="x14">
            <control shapeId="27664" r:id="rId18" name="Check Box 16">
              <controlPr defaultSize="0" autoFill="0" autoLine="0" autoPict="0">
                <anchor moveWithCells="1">
                  <from>
                    <xdr:col>2</xdr:col>
                    <xdr:colOff>336550</xdr:colOff>
                    <xdr:row>27</xdr:row>
                    <xdr:rowOff>133350</xdr:rowOff>
                  </from>
                  <to>
                    <xdr:col>2</xdr:col>
                    <xdr:colOff>641350</xdr:colOff>
                    <xdr:row>27</xdr:row>
                    <xdr:rowOff>355600</xdr:rowOff>
                  </to>
                </anchor>
              </controlPr>
            </control>
          </mc:Choice>
        </mc:AlternateContent>
        <mc:AlternateContent xmlns:mc="http://schemas.openxmlformats.org/markup-compatibility/2006">
          <mc:Choice Requires="x14">
            <control shapeId="27665" r:id="rId19" name="Check Box 17">
              <controlPr defaultSize="0" autoFill="0" autoLine="0" autoPict="0">
                <anchor moveWithCells="1">
                  <from>
                    <xdr:col>2</xdr:col>
                    <xdr:colOff>336550</xdr:colOff>
                    <xdr:row>28</xdr:row>
                    <xdr:rowOff>38100</xdr:rowOff>
                  </from>
                  <to>
                    <xdr:col>2</xdr:col>
                    <xdr:colOff>641350</xdr:colOff>
                    <xdr:row>28</xdr:row>
                    <xdr:rowOff>260350</xdr:rowOff>
                  </to>
                </anchor>
              </controlPr>
            </control>
          </mc:Choice>
        </mc:AlternateContent>
        <mc:AlternateContent xmlns:mc="http://schemas.openxmlformats.org/markup-compatibility/2006">
          <mc:Choice Requires="x14">
            <control shapeId="27666" r:id="rId20" name="Check Box 18">
              <controlPr defaultSize="0" autoFill="0" autoLine="0" autoPict="0">
                <anchor moveWithCells="1">
                  <from>
                    <xdr:col>2</xdr:col>
                    <xdr:colOff>336550</xdr:colOff>
                    <xdr:row>29</xdr:row>
                    <xdr:rowOff>57150</xdr:rowOff>
                  </from>
                  <to>
                    <xdr:col>2</xdr:col>
                    <xdr:colOff>641350</xdr:colOff>
                    <xdr:row>29</xdr:row>
                    <xdr:rowOff>279400</xdr:rowOff>
                  </to>
                </anchor>
              </controlPr>
            </control>
          </mc:Choice>
        </mc:AlternateContent>
        <mc:AlternateContent xmlns:mc="http://schemas.openxmlformats.org/markup-compatibility/2006">
          <mc:Choice Requires="x14">
            <control shapeId="27667" r:id="rId21" name="Check Box 19">
              <controlPr defaultSize="0" autoFill="0" autoLine="0" autoPict="0">
                <anchor moveWithCells="1">
                  <from>
                    <xdr:col>2</xdr:col>
                    <xdr:colOff>336550</xdr:colOff>
                    <xdr:row>30</xdr:row>
                    <xdr:rowOff>76200</xdr:rowOff>
                  </from>
                  <to>
                    <xdr:col>2</xdr:col>
                    <xdr:colOff>641350</xdr:colOff>
                    <xdr:row>30</xdr:row>
                    <xdr:rowOff>298450</xdr:rowOff>
                  </to>
                </anchor>
              </controlPr>
            </control>
          </mc:Choice>
        </mc:AlternateContent>
        <mc:AlternateContent xmlns:mc="http://schemas.openxmlformats.org/markup-compatibility/2006">
          <mc:Choice Requires="x14">
            <control shapeId="27668" r:id="rId22" name="Check Box 20">
              <controlPr defaultSize="0" autoFill="0" autoLine="0" autoPict="0">
                <anchor moveWithCells="1">
                  <from>
                    <xdr:col>2</xdr:col>
                    <xdr:colOff>336550</xdr:colOff>
                    <xdr:row>31</xdr:row>
                    <xdr:rowOff>260350</xdr:rowOff>
                  </from>
                  <to>
                    <xdr:col>2</xdr:col>
                    <xdr:colOff>641350</xdr:colOff>
                    <xdr:row>31</xdr:row>
                    <xdr:rowOff>476250</xdr:rowOff>
                  </to>
                </anchor>
              </controlPr>
            </control>
          </mc:Choice>
        </mc:AlternateContent>
        <mc:AlternateContent xmlns:mc="http://schemas.openxmlformats.org/markup-compatibility/2006">
          <mc:Choice Requires="x14">
            <control shapeId="27669" r:id="rId23" name="Check Box 21">
              <controlPr defaultSize="0" autoFill="0" autoLine="0" autoPict="0">
                <anchor moveWithCells="1">
                  <from>
                    <xdr:col>2</xdr:col>
                    <xdr:colOff>336550</xdr:colOff>
                    <xdr:row>32</xdr:row>
                    <xdr:rowOff>50800</xdr:rowOff>
                  </from>
                  <to>
                    <xdr:col>2</xdr:col>
                    <xdr:colOff>641350</xdr:colOff>
                    <xdr:row>32</xdr:row>
                    <xdr:rowOff>266700</xdr:rowOff>
                  </to>
                </anchor>
              </controlPr>
            </control>
          </mc:Choice>
        </mc:AlternateContent>
        <mc:AlternateContent xmlns:mc="http://schemas.openxmlformats.org/markup-compatibility/2006">
          <mc:Choice Requires="x14">
            <control shapeId="27670" r:id="rId24" name="Check Box 22">
              <controlPr defaultSize="0" autoFill="0" autoLine="0" autoPict="0">
                <anchor moveWithCells="1">
                  <from>
                    <xdr:col>2</xdr:col>
                    <xdr:colOff>336550</xdr:colOff>
                    <xdr:row>34</xdr:row>
                    <xdr:rowOff>50800</xdr:rowOff>
                  </from>
                  <to>
                    <xdr:col>2</xdr:col>
                    <xdr:colOff>641350</xdr:colOff>
                    <xdr:row>34</xdr:row>
                    <xdr:rowOff>266700</xdr:rowOff>
                  </to>
                </anchor>
              </controlPr>
            </control>
          </mc:Choice>
        </mc:AlternateContent>
        <mc:AlternateContent xmlns:mc="http://schemas.openxmlformats.org/markup-compatibility/2006">
          <mc:Choice Requires="x14">
            <control shapeId="27671" r:id="rId25" name="Check Box 23">
              <controlPr defaultSize="0" autoFill="0" autoLine="0" autoPict="0">
                <anchor moveWithCells="1">
                  <from>
                    <xdr:col>2</xdr:col>
                    <xdr:colOff>336550</xdr:colOff>
                    <xdr:row>35</xdr:row>
                    <xdr:rowOff>31750</xdr:rowOff>
                  </from>
                  <to>
                    <xdr:col>2</xdr:col>
                    <xdr:colOff>641350</xdr:colOff>
                    <xdr:row>35</xdr:row>
                    <xdr:rowOff>247650</xdr:rowOff>
                  </to>
                </anchor>
              </controlPr>
            </control>
          </mc:Choice>
        </mc:AlternateContent>
        <mc:AlternateContent xmlns:mc="http://schemas.openxmlformats.org/markup-compatibility/2006">
          <mc:Choice Requires="x14">
            <control shapeId="27673" r:id="rId26" name="Check Box 25">
              <controlPr defaultSize="0" autoFill="0" autoLine="0" autoPict="0">
                <anchor moveWithCells="1">
                  <from>
                    <xdr:col>2</xdr:col>
                    <xdr:colOff>336550</xdr:colOff>
                    <xdr:row>36</xdr:row>
                    <xdr:rowOff>38100</xdr:rowOff>
                  </from>
                  <to>
                    <xdr:col>2</xdr:col>
                    <xdr:colOff>641350</xdr:colOff>
                    <xdr:row>36</xdr:row>
                    <xdr:rowOff>260350</xdr:rowOff>
                  </to>
                </anchor>
              </controlPr>
            </control>
          </mc:Choice>
        </mc:AlternateContent>
        <mc:AlternateContent xmlns:mc="http://schemas.openxmlformats.org/markup-compatibility/2006">
          <mc:Choice Requires="x14">
            <control shapeId="27674" r:id="rId27" name="Check Box 26">
              <controlPr defaultSize="0" autoFill="0" autoLine="0" autoPict="0">
                <anchor moveWithCells="1">
                  <from>
                    <xdr:col>2</xdr:col>
                    <xdr:colOff>336550</xdr:colOff>
                    <xdr:row>37</xdr:row>
                    <xdr:rowOff>266700</xdr:rowOff>
                  </from>
                  <to>
                    <xdr:col>2</xdr:col>
                    <xdr:colOff>641350</xdr:colOff>
                    <xdr:row>37</xdr:row>
                    <xdr:rowOff>488950</xdr:rowOff>
                  </to>
                </anchor>
              </controlPr>
            </control>
          </mc:Choice>
        </mc:AlternateContent>
        <mc:AlternateContent xmlns:mc="http://schemas.openxmlformats.org/markup-compatibility/2006">
          <mc:Choice Requires="x14">
            <control shapeId="27675" r:id="rId28" name="Check Box 27">
              <controlPr defaultSize="0" autoFill="0" autoLine="0" autoPict="0">
                <anchor moveWithCells="1">
                  <from>
                    <xdr:col>2</xdr:col>
                    <xdr:colOff>336550</xdr:colOff>
                    <xdr:row>38</xdr:row>
                    <xdr:rowOff>50800</xdr:rowOff>
                  </from>
                  <to>
                    <xdr:col>2</xdr:col>
                    <xdr:colOff>641350</xdr:colOff>
                    <xdr:row>38</xdr:row>
                    <xdr:rowOff>266700</xdr:rowOff>
                  </to>
                </anchor>
              </controlPr>
            </control>
          </mc:Choice>
        </mc:AlternateContent>
        <mc:AlternateContent xmlns:mc="http://schemas.openxmlformats.org/markup-compatibility/2006">
          <mc:Choice Requires="x14">
            <control shapeId="27677" r:id="rId29" name="Check Box 29">
              <controlPr defaultSize="0" autoFill="0" autoLine="0" autoPict="0">
                <anchor moveWithCells="1">
                  <from>
                    <xdr:col>2</xdr:col>
                    <xdr:colOff>336550</xdr:colOff>
                    <xdr:row>40</xdr:row>
                    <xdr:rowOff>38100</xdr:rowOff>
                  </from>
                  <to>
                    <xdr:col>2</xdr:col>
                    <xdr:colOff>641350</xdr:colOff>
                    <xdr:row>40</xdr:row>
                    <xdr:rowOff>260350</xdr:rowOff>
                  </to>
                </anchor>
              </controlPr>
            </control>
          </mc:Choice>
        </mc:AlternateContent>
        <mc:AlternateContent xmlns:mc="http://schemas.openxmlformats.org/markup-compatibility/2006">
          <mc:Choice Requires="x14">
            <control shapeId="27679" r:id="rId30" name="Check Box 31">
              <controlPr defaultSize="0" autoFill="0" autoLine="0" autoPict="0">
                <anchor moveWithCells="1">
                  <from>
                    <xdr:col>2</xdr:col>
                    <xdr:colOff>317500</xdr:colOff>
                    <xdr:row>43</xdr:row>
                    <xdr:rowOff>114300</xdr:rowOff>
                  </from>
                  <to>
                    <xdr:col>2</xdr:col>
                    <xdr:colOff>622300</xdr:colOff>
                    <xdr:row>43</xdr:row>
                    <xdr:rowOff>336550</xdr:rowOff>
                  </to>
                </anchor>
              </controlPr>
            </control>
          </mc:Choice>
        </mc:AlternateContent>
        <mc:AlternateContent xmlns:mc="http://schemas.openxmlformats.org/markup-compatibility/2006">
          <mc:Choice Requires="x14">
            <control shapeId="27680" r:id="rId31" name="Check Box 32">
              <controlPr defaultSize="0" autoFill="0" autoLine="0" autoPict="0">
                <anchor moveWithCells="1">
                  <from>
                    <xdr:col>2</xdr:col>
                    <xdr:colOff>336550</xdr:colOff>
                    <xdr:row>44</xdr:row>
                    <xdr:rowOff>38100</xdr:rowOff>
                  </from>
                  <to>
                    <xdr:col>2</xdr:col>
                    <xdr:colOff>641350</xdr:colOff>
                    <xdr:row>44</xdr:row>
                    <xdr:rowOff>260350</xdr:rowOff>
                  </to>
                </anchor>
              </controlPr>
            </control>
          </mc:Choice>
        </mc:AlternateContent>
        <mc:AlternateContent xmlns:mc="http://schemas.openxmlformats.org/markup-compatibility/2006">
          <mc:Choice Requires="x14">
            <control shapeId="27681" r:id="rId32" name="Check Box 33">
              <controlPr defaultSize="0" autoFill="0" autoLine="0" autoPict="0">
                <anchor moveWithCells="1">
                  <from>
                    <xdr:col>2</xdr:col>
                    <xdr:colOff>336550</xdr:colOff>
                    <xdr:row>45</xdr:row>
                    <xdr:rowOff>38100</xdr:rowOff>
                  </from>
                  <to>
                    <xdr:col>2</xdr:col>
                    <xdr:colOff>641350</xdr:colOff>
                    <xdr:row>45</xdr:row>
                    <xdr:rowOff>260350</xdr:rowOff>
                  </to>
                </anchor>
              </controlPr>
            </control>
          </mc:Choice>
        </mc:AlternateContent>
        <mc:AlternateContent xmlns:mc="http://schemas.openxmlformats.org/markup-compatibility/2006">
          <mc:Choice Requires="x14">
            <control shapeId="27683" r:id="rId33" name="Check Box 35">
              <controlPr defaultSize="0" autoFill="0" autoLine="0" autoPict="0">
                <anchor moveWithCells="1">
                  <from>
                    <xdr:col>2</xdr:col>
                    <xdr:colOff>336550</xdr:colOff>
                    <xdr:row>46</xdr:row>
                    <xdr:rowOff>38100</xdr:rowOff>
                  </from>
                  <to>
                    <xdr:col>2</xdr:col>
                    <xdr:colOff>641350</xdr:colOff>
                    <xdr:row>46</xdr:row>
                    <xdr:rowOff>260350</xdr:rowOff>
                  </to>
                </anchor>
              </controlPr>
            </control>
          </mc:Choice>
        </mc:AlternateContent>
        <mc:AlternateContent xmlns:mc="http://schemas.openxmlformats.org/markup-compatibility/2006">
          <mc:Choice Requires="x14">
            <control shapeId="27685" r:id="rId34" name="Check Box 37">
              <controlPr defaultSize="0" autoFill="0" autoLine="0" autoPict="0">
                <anchor moveWithCells="1">
                  <from>
                    <xdr:col>2</xdr:col>
                    <xdr:colOff>336550</xdr:colOff>
                    <xdr:row>48</xdr:row>
                    <xdr:rowOff>38100</xdr:rowOff>
                  </from>
                  <to>
                    <xdr:col>2</xdr:col>
                    <xdr:colOff>641350</xdr:colOff>
                    <xdr:row>48</xdr:row>
                    <xdr:rowOff>260350</xdr:rowOff>
                  </to>
                </anchor>
              </controlPr>
            </control>
          </mc:Choice>
        </mc:AlternateContent>
        <mc:AlternateContent xmlns:mc="http://schemas.openxmlformats.org/markup-compatibility/2006">
          <mc:Choice Requires="x14">
            <control shapeId="27686" r:id="rId35" name="Check Box 38">
              <controlPr defaultSize="0" autoFill="0" autoLine="0" autoPict="0">
                <anchor moveWithCells="1">
                  <from>
                    <xdr:col>2</xdr:col>
                    <xdr:colOff>336550</xdr:colOff>
                    <xdr:row>49</xdr:row>
                    <xdr:rowOff>38100</xdr:rowOff>
                  </from>
                  <to>
                    <xdr:col>2</xdr:col>
                    <xdr:colOff>641350</xdr:colOff>
                    <xdr:row>49</xdr:row>
                    <xdr:rowOff>260350</xdr:rowOff>
                  </to>
                </anchor>
              </controlPr>
            </control>
          </mc:Choice>
        </mc:AlternateContent>
        <mc:AlternateContent xmlns:mc="http://schemas.openxmlformats.org/markup-compatibility/2006">
          <mc:Choice Requires="x14">
            <control shapeId="27688" r:id="rId36" name="Check Box 40">
              <controlPr defaultSize="0" autoFill="0" autoLine="0" autoPict="0">
                <anchor moveWithCells="1">
                  <from>
                    <xdr:col>2</xdr:col>
                    <xdr:colOff>336550</xdr:colOff>
                    <xdr:row>50</xdr:row>
                    <xdr:rowOff>38100</xdr:rowOff>
                  </from>
                  <to>
                    <xdr:col>2</xdr:col>
                    <xdr:colOff>641350</xdr:colOff>
                    <xdr:row>50</xdr:row>
                    <xdr:rowOff>260350</xdr:rowOff>
                  </to>
                </anchor>
              </controlPr>
            </control>
          </mc:Choice>
        </mc:AlternateContent>
        <mc:AlternateContent xmlns:mc="http://schemas.openxmlformats.org/markup-compatibility/2006">
          <mc:Choice Requires="x14">
            <control shapeId="27689" r:id="rId37" name="Check Box 41">
              <controlPr defaultSize="0" autoFill="0" autoLine="0" autoPict="0">
                <anchor moveWithCells="1">
                  <from>
                    <xdr:col>2</xdr:col>
                    <xdr:colOff>336550</xdr:colOff>
                    <xdr:row>51</xdr:row>
                    <xdr:rowOff>38100</xdr:rowOff>
                  </from>
                  <to>
                    <xdr:col>2</xdr:col>
                    <xdr:colOff>641350</xdr:colOff>
                    <xdr:row>51</xdr:row>
                    <xdr:rowOff>260350</xdr:rowOff>
                  </to>
                </anchor>
              </controlPr>
            </control>
          </mc:Choice>
        </mc:AlternateContent>
        <mc:AlternateContent xmlns:mc="http://schemas.openxmlformats.org/markup-compatibility/2006">
          <mc:Choice Requires="x14">
            <control shapeId="27690" r:id="rId38" name="Check Box 42">
              <controlPr defaultSize="0" autoFill="0" autoLine="0" autoPict="0">
                <anchor moveWithCells="1">
                  <from>
                    <xdr:col>2</xdr:col>
                    <xdr:colOff>336550</xdr:colOff>
                    <xdr:row>52</xdr:row>
                    <xdr:rowOff>38100</xdr:rowOff>
                  </from>
                  <to>
                    <xdr:col>2</xdr:col>
                    <xdr:colOff>641350</xdr:colOff>
                    <xdr:row>52</xdr:row>
                    <xdr:rowOff>260350</xdr:rowOff>
                  </to>
                </anchor>
              </controlPr>
            </control>
          </mc:Choice>
        </mc:AlternateContent>
        <mc:AlternateContent xmlns:mc="http://schemas.openxmlformats.org/markup-compatibility/2006">
          <mc:Choice Requires="x14">
            <control shapeId="27691" r:id="rId39" name="Check Box 43">
              <controlPr defaultSize="0" autoFill="0" autoLine="0" autoPict="0">
                <anchor moveWithCells="1">
                  <from>
                    <xdr:col>2</xdr:col>
                    <xdr:colOff>336550</xdr:colOff>
                    <xdr:row>53</xdr:row>
                    <xdr:rowOff>38100</xdr:rowOff>
                  </from>
                  <to>
                    <xdr:col>2</xdr:col>
                    <xdr:colOff>641350</xdr:colOff>
                    <xdr:row>54</xdr:row>
                    <xdr:rowOff>0</xdr:rowOff>
                  </to>
                </anchor>
              </controlPr>
            </control>
          </mc:Choice>
        </mc:AlternateContent>
        <mc:AlternateContent xmlns:mc="http://schemas.openxmlformats.org/markup-compatibility/2006">
          <mc:Choice Requires="x14">
            <control shapeId="27692" r:id="rId40" name="Check Box 44">
              <controlPr defaultSize="0" autoFill="0" autoLine="0" autoPict="0">
                <anchor moveWithCells="1">
                  <from>
                    <xdr:col>2</xdr:col>
                    <xdr:colOff>336550</xdr:colOff>
                    <xdr:row>54</xdr:row>
                    <xdr:rowOff>38100</xdr:rowOff>
                  </from>
                  <to>
                    <xdr:col>2</xdr:col>
                    <xdr:colOff>641350</xdr:colOff>
                    <xdr:row>54</xdr:row>
                    <xdr:rowOff>260350</xdr:rowOff>
                  </to>
                </anchor>
              </controlPr>
            </control>
          </mc:Choice>
        </mc:AlternateContent>
        <mc:AlternateContent xmlns:mc="http://schemas.openxmlformats.org/markup-compatibility/2006">
          <mc:Choice Requires="x14">
            <control shapeId="27693" r:id="rId41" name="Check Box 45">
              <controlPr defaultSize="0" autoFill="0" autoLine="0" autoPict="0">
                <anchor moveWithCells="1">
                  <from>
                    <xdr:col>2</xdr:col>
                    <xdr:colOff>323850</xdr:colOff>
                    <xdr:row>56</xdr:row>
                    <xdr:rowOff>127000</xdr:rowOff>
                  </from>
                  <to>
                    <xdr:col>2</xdr:col>
                    <xdr:colOff>628650</xdr:colOff>
                    <xdr:row>56</xdr:row>
                    <xdr:rowOff>342900</xdr:rowOff>
                  </to>
                </anchor>
              </controlPr>
            </control>
          </mc:Choice>
        </mc:AlternateContent>
        <mc:AlternateContent xmlns:mc="http://schemas.openxmlformats.org/markup-compatibility/2006">
          <mc:Choice Requires="x14">
            <control shapeId="27694" r:id="rId42" name="Check Box 46">
              <controlPr defaultSize="0" autoFill="0" autoLine="0" autoPict="0">
                <anchor moveWithCells="1">
                  <from>
                    <xdr:col>2</xdr:col>
                    <xdr:colOff>336550</xdr:colOff>
                    <xdr:row>57</xdr:row>
                    <xdr:rowOff>38100</xdr:rowOff>
                  </from>
                  <to>
                    <xdr:col>2</xdr:col>
                    <xdr:colOff>641350</xdr:colOff>
                    <xdr:row>57</xdr:row>
                    <xdr:rowOff>260350</xdr:rowOff>
                  </to>
                </anchor>
              </controlPr>
            </control>
          </mc:Choice>
        </mc:AlternateContent>
        <mc:AlternateContent xmlns:mc="http://schemas.openxmlformats.org/markup-compatibility/2006">
          <mc:Choice Requires="x14">
            <control shapeId="27695" r:id="rId43" name="Check Box 47">
              <controlPr defaultSize="0" autoFill="0" autoLine="0" autoPict="0">
                <anchor moveWithCells="1">
                  <from>
                    <xdr:col>2</xdr:col>
                    <xdr:colOff>336550</xdr:colOff>
                    <xdr:row>58</xdr:row>
                    <xdr:rowOff>38100</xdr:rowOff>
                  </from>
                  <to>
                    <xdr:col>2</xdr:col>
                    <xdr:colOff>641350</xdr:colOff>
                    <xdr:row>58</xdr:row>
                    <xdr:rowOff>260350</xdr:rowOff>
                  </to>
                </anchor>
              </controlPr>
            </control>
          </mc:Choice>
        </mc:AlternateContent>
        <mc:AlternateContent xmlns:mc="http://schemas.openxmlformats.org/markup-compatibility/2006">
          <mc:Choice Requires="x14">
            <control shapeId="27696" r:id="rId44" name="Check Box 48">
              <controlPr defaultSize="0" autoFill="0" autoLine="0" autoPict="0">
                <anchor moveWithCells="1">
                  <from>
                    <xdr:col>2</xdr:col>
                    <xdr:colOff>323850</xdr:colOff>
                    <xdr:row>61</xdr:row>
                    <xdr:rowOff>76200</xdr:rowOff>
                  </from>
                  <to>
                    <xdr:col>2</xdr:col>
                    <xdr:colOff>628650</xdr:colOff>
                    <xdr:row>61</xdr:row>
                    <xdr:rowOff>298450</xdr:rowOff>
                  </to>
                </anchor>
              </controlPr>
            </control>
          </mc:Choice>
        </mc:AlternateContent>
        <mc:AlternateContent xmlns:mc="http://schemas.openxmlformats.org/markup-compatibility/2006">
          <mc:Choice Requires="x14">
            <control shapeId="27697" r:id="rId45" name="Check Box 49">
              <controlPr defaultSize="0" autoFill="0" autoLine="0" autoPict="0">
                <anchor moveWithCells="1">
                  <from>
                    <xdr:col>2</xdr:col>
                    <xdr:colOff>336550</xdr:colOff>
                    <xdr:row>62</xdr:row>
                    <xdr:rowOff>38100</xdr:rowOff>
                  </from>
                  <to>
                    <xdr:col>2</xdr:col>
                    <xdr:colOff>641350</xdr:colOff>
                    <xdr:row>62</xdr:row>
                    <xdr:rowOff>260350</xdr:rowOff>
                  </to>
                </anchor>
              </controlPr>
            </control>
          </mc:Choice>
        </mc:AlternateContent>
        <mc:AlternateContent xmlns:mc="http://schemas.openxmlformats.org/markup-compatibility/2006">
          <mc:Choice Requires="x14">
            <control shapeId="27698" r:id="rId46" name="Check Box 50">
              <controlPr defaultSize="0" autoFill="0" autoLine="0" autoPict="0">
                <anchor moveWithCells="1">
                  <from>
                    <xdr:col>2</xdr:col>
                    <xdr:colOff>336550</xdr:colOff>
                    <xdr:row>63</xdr:row>
                    <xdr:rowOff>38100</xdr:rowOff>
                  </from>
                  <to>
                    <xdr:col>2</xdr:col>
                    <xdr:colOff>641350</xdr:colOff>
                    <xdr:row>63</xdr:row>
                    <xdr:rowOff>260350</xdr:rowOff>
                  </to>
                </anchor>
              </controlPr>
            </control>
          </mc:Choice>
        </mc:AlternateContent>
        <mc:AlternateContent xmlns:mc="http://schemas.openxmlformats.org/markup-compatibility/2006">
          <mc:Choice Requires="x14">
            <control shapeId="27699" r:id="rId47" name="Check Box 51">
              <controlPr defaultSize="0" autoFill="0" autoLine="0" autoPict="0">
                <anchor moveWithCells="1">
                  <from>
                    <xdr:col>2</xdr:col>
                    <xdr:colOff>336550</xdr:colOff>
                    <xdr:row>64</xdr:row>
                    <xdr:rowOff>38100</xdr:rowOff>
                  </from>
                  <to>
                    <xdr:col>2</xdr:col>
                    <xdr:colOff>641350</xdr:colOff>
                    <xdr:row>64</xdr:row>
                    <xdr:rowOff>260350</xdr:rowOff>
                  </to>
                </anchor>
              </controlPr>
            </control>
          </mc:Choice>
        </mc:AlternateContent>
        <mc:AlternateContent xmlns:mc="http://schemas.openxmlformats.org/markup-compatibility/2006">
          <mc:Choice Requires="x14">
            <control shapeId="27702" r:id="rId48" name="Check Box 54">
              <controlPr defaultSize="0" autoFill="0" autoLine="0" autoPict="0">
                <anchor moveWithCells="1">
                  <from>
                    <xdr:col>2</xdr:col>
                    <xdr:colOff>336550</xdr:colOff>
                    <xdr:row>65</xdr:row>
                    <xdr:rowOff>38100</xdr:rowOff>
                  </from>
                  <to>
                    <xdr:col>2</xdr:col>
                    <xdr:colOff>641350</xdr:colOff>
                    <xdr:row>65</xdr:row>
                    <xdr:rowOff>260350</xdr:rowOff>
                  </to>
                </anchor>
              </controlPr>
            </control>
          </mc:Choice>
        </mc:AlternateContent>
        <mc:AlternateContent xmlns:mc="http://schemas.openxmlformats.org/markup-compatibility/2006">
          <mc:Choice Requires="x14">
            <control shapeId="27703" r:id="rId49" name="Check Box 55">
              <controlPr defaultSize="0" autoFill="0" autoLine="0" autoPict="0">
                <anchor moveWithCells="1">
                  <from>
                    <xdr:col>2</xdr:col>
                    <xdr:colOff>336550</xdr:colOff>
                    <xdr:row>66</xdr:row>
                    <xdr:rowOff>38100</xdr:rowOff>
                  </from>
                  <to>
                    <xdr:col>2</xdr:col>
                    <xdr:colOff>641350</xdr:colOff>
                    <xdr:row>66</xdr:row>
                    <xdr:rowOff>260350</xdr:rowOff>
                  </to>
                </anchor>
              </controlPr>
            </control>
          </mc:Choice>
        </mc:AlternateContent>
        <mc:AlternateContent xmlns:mc="http://schemas.openxmlformats.org/markup-compatibility/2006">
          <mc:Choice Requires="x14">
            <control shapeId="27704" r:id="rId50" name="Check Box 56">
              <controlPr defaultSize="0" autoFill="0" autoLine="0" autoPict="0">
                <anchor moveWithCells="1">
                  <from>
                    <xdr:col>2</xdr:col>
                    <xdr:colOff>336550</xdr:colOff>
                    <xdr:row>47</xdr:row>
                    <xdr:rowOff>38100</xdr:rowOff>
                  </from>
                  <to>
                    <xdr:col>2</xdr:col>
                    <xdr:colOff>641350</xdr:colOff>
                    <xdr:row>47</xdr:row>
                    <xdr:rowOff>260350</xdr:rowOff>
                  </to>
                </anchor>
              </controlPr>
            </control>
          </mc:Choice>
        </mc:AlternateContent>
        <mc:AlternateContent xmlns:mc="http://schemas.openxmlformats.org/markup-compatibility/2006">
          <mc:Choice Requires="x14">
            <control shapeId="27705" r:id="rId51" name="Check Box 57">
              <controlPr defaultSize="0" autoFill="0" autoLine="0" autoPict="0">
                <anchor moveWithCells="1">
                  <from>
                    <xdr:col>2</xdr:col>
                    <xdr:colOff>317500</xdr:colOff>
                    <xdr:row>60</xdr:row>
                    <xdr:rowOff>114300</xdr:rowOff>
                  </from>
                  <to>
                    <xdr:col>2</xdr:col>
                    <xdr:colOff>622300</xdr:colOff>
                    <xdr:row>60</xdr:row>
                    <xdr:rowOff>336550</xdr:rowOff>
                  </to>
                </anchor>
              </controlPr>
            </control>
          </mc:Choice>
        </mc:AlternateContent>
        <mc:AlternateContent xmlns:mc="http://schemas.openxmlformats.org/markup-compatibility/2006">
          <mc:Choice Requires="x14">
            <control shapeId="27706" r:id="rId52" name="Check Box 58">
              <controlPr defaultSize="0" autoFill="0" autoLine="0" autoPict="0">
                <anchor moveWithCells="1">
                  <from>
                    <xdr:col>2</xdr:col>
                    <xdr:colOff>336550</xdr:colOff>
                    <xdr:row>9</xdr:row>
                    <xdr:rowOff>38100</xdr:rowOff>
                  </from>
                  <to>
                    <xdr:col>2</xdr:col>
                    <xdr:colOff>641350</xdr:colOff>
                    <xdr:row>9</xdr:row>
                    <xdr:rowOff>260350</xdr:rowOff>
                  </to>
                </anchor>
              </controlPr>
            </control>
          </mc:Choice>
        </mc:AlternateContent>
        <mc:AlternateContent xmlns:mc="http://schemas.openxmlformats.org/markup-compatibility/2006">
          <mc:Choice Requires="x14">
            <control shapeId="27707" r:id="rId53" name="Check Box 59">
              <controlPr defaultSize="0" autoFill="0" autoLine="0" autoPict="0">
                <anchor moveWithCells="1">
                  <from>
                    <xdr:col>2</xdr:col>
                    <xdr:colOff>336550</xdr:colOff>
                    <xdr:row>10</xdr:row>
                    <xdr:rowOff>38100</xdr:rowOff>
                  </from>
                  <to>
                    <xdr:col>2</xdr:col>
                    <xdr:colOff>641350</xdr:colOff>
                    <xdr:row>10</xdr:row>
                    <xdr:rowOff>260350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containsText" priority="10" operator="containsText" id="{906ECBEE-E13A-40A2-B4E1-2B82B4AB274A}">
            <xm:f>NOT(ISERROR(SEARCH($G$156,G60)))</xm:f>
            <xm:f>$G$156</xm:f>
            <x14:dxf>
              <font>
                <b/>
                <i val="0"/>
                <color auto="1"/>
              </font>
              <fill>
                <patternFill>
                  <bgColor rgb="FF92D050"/>
                </patternFill>
              </fill>
              <border>
                <left style="thin">
                  <color auto="1"/>
                </left>
                <right style="thin">
                  <color auto="1"/>
                </right>
                <top style="thin">
                  <color auto="1"/>
                </top>
                <bottom style="thin">
                  <color auto="1"/>
                </bottom>
                <vertical/>
                <horizontal/>
              </border>
            </x14:dxf>
          </x14:cfRule>
          <xm:sqref>G60</xm:sqref>
        </x14:conditionalFormatting>
        <x14:conditionalFormatting xmlns:xm="http://schemas.microsoft.com/office/excel/2006/main">
          <x14:cfRule type="containsText" priority="9" operator="containsText" id="{0DA194C2-B6EC-422D-A40E-3332BCAA3870}">
            <xm:f>NOT(ISERROR(SEARCH($G$157,G61)))</xm:f>
            <xm:f>$G$157</xm:f>
            <x14:dxf>
              <font>
                <b/>
                <i val="0"/>
                <color auto="1"/>
              </font>
              <fill>
                <patternFill>
                  <bgColor rgb="FFFF0000"/>
                </patternFill>
              </fill>
              <border>
                <left style="thin">
                  <color auto="1"/>
                </left>
                <right style="thin">
                  <color auto="1"/>
                </right>
                <top style="thin">
                  <color auto="1"/>
                </top>
                <bottom style="thin">
                  <color auto="1"/>
                </bottom>
                <vertical/>
                <horizontal/>
              </border>
            </x14:dxf>
          </x14:cfRule>
          <xm:sqref>G61</xm:sqref>
        </x14:conditionalFormatting>
        <x14:conditionalFormatting xmlns:xm="http://schemas.microsoft.com/office/excel/2006/main">
          <x14:cfRule type="containsText" priority="8" operator="containsText" id="{F048626F-4EF2-4E5A-A813-6542F052B6B7}">
            <xm:f>NOT(ISERROR(SEARCH($G$62,G62)))</xm:f>
            <xm:f>$G$62</xm:f>
            <x14:dxf>
              <font>
                <b/>
                <i val="0"/>
                <color theme="1"/>
              </font>
              <fill>
                <patternFill>
                  <bgColor rgb="FF92D050"/>
                </patternFill>
              </fill>
              <border>
                <left style="thin">
                  <color auto="1"/>
                </left>
                <right style="thin">
                  <color auto="1"/>
                </right>
                <top style="thin">
                  <color auto="1"/>
                </top>
                <bottom style="thin">
                  <color auto="1"/>
                </bottom>
                <vertical/>
                <horizontal/>
              </border>
            </x14:dxf>
          </x14:cfRule>
          <xm:sqref>G62</xm:sqref>
        </x14:conditionalFormatting>
        <x14:conditionalFormatting xmlns:xm="http://schemas.microsoft.com/office/excel/2006/main">
          <x14:cfRule type="containsText" priority="7" operator="containsText" id="{02FF5A3D-34B3-407A-B08D-C8EB2ADF12BD}">
            <xm:f>NOT(ISERROR(SEARCH($G$63,G63)))</xm:f>
            <xm:f>$G$63</xm:f>
            <x14:dxf>
              <font>
                <b/>
                <i val="0"/>
              </font>
              <fill>
                <patternFill>
                  <bgColor rgb="FFFF0000"/>
                </patternFill>
              </fill>
              <border>
                <left style="thin">
                  <color auto="1"/>
                </left>
                <right style="thin">
                  <color auto="1"/>
                </right>
                <top style="thin">
                  <color auto="1"/>
                </top>
                <bottom style="thin">
                  <color auto="1"/>
                </bottom>
                <vertical/>
                <horizontal/>
              </border>
            </x14:dxf>
          </x14:cfRule>
          <xm:sqref>G63</xm:sqref>
        </x14:conditionalFormatting>
        <x14:conditionalFormatting xmlns:xm="http://schemas.microsoft.com/office/excel/2006/main">
          <x14:cfRule type="containsText" priority="6" operator="containsText" id="{0177BFC8-C414-4E6F-9A8E-818803E9323D}">
            <xm:f>NOT(ISERROR(SEARCH($G$64,G64)))</xm:f>
            <xm:f>$G$64</xm:f>
            <x14:dxf>
              <font>
                <b/>
                <i val="0"/>
              </font>
              <fill>
                <patternFill>
                  <bgColor rgb="FF92D050"/>
                </patternFill>
              </fill>
              <border>
                <left style="thin">
                  <color auto="1"/>
                </left>
                <right style="thin">
                  <color auto="1"/>
                </right>
                <top style="thin">
                  <color auto="1"/>
                </top>
                <bottom style="thin">
                  <color auto="1"/>
                </bottom>
              </border>
            </x14:dxf>
          </x14:cfRule>
          <xm:sqref>G64</xm:sqref>
        </x14:conditionalFormatting>
        <x14:conditionalFormatting xmlns:xm="http://schemas.microsoft.com/office/excel/2006/main">
          <x14:cfRule type="containsText" priority="5" operator="containsText" id="{8372C1C1-0300-408F-9119-C3C96318D718}">
            <xm:f>NOT(ISERROR(SEARCH($G$65,G65)))</xm:f>
            <xm:f>$G$65</xm:f>
            <x14:dxf>
              <font>
                <b/>
                <i val="0"/>
              </font>
              <fill>
                <patternFill>
                  <bgColor rgb="FFFF0000"/>
                </patternFill>
              </fill>
              <border>
                <left style="thin">
                  <color auto="1"/>
                </left>
                <right style="thin">
                  <color auto="1"/>
                </right>
                <top style="thin">
                  <color auto="1"/>
                </top>
                <bottom style="thin">
                  <color auto="1"/>
                </bottom>
                <vertical/>
                <horizontal/>
              </border>
            </x14:dxf>
          </x14:cfRule>
          <xm:sqref>G65</xm:sqref>
        </x14:conditionalFormatting>
        <x14:conditionalFormatting xmlns:xm="http://schemas.microsoft.com/office/excel/2006/main">
          <x14:cfRule type="containsText" priority="4" operator="containsText" id="{A88C9C2E-BDBE-4590-A7B3-00EADAFE47FE}">
            <xm:f>NOT(ISERROR(SEARCH($G$134,G44)))</xm:f>
            <xm:f>$G$134</xm:f>
            <x14:dxf>
              <font>
                <b/>
                <i val="0"/>
                <color auto="1"/>
              </font>
              <fill>
                <patternFill>
                  <bgColor rgb="FF92D050"/>
                </patternFill>
              </fill>
              <border>
                <left style="thin">
                  <color auto="1"/>
                </left>
                <right style="thin">
                  <color auto="1"/>
                </right>
                <top style="thin">
                  <color auto="1"/>
                </top>
                <bottom style="thin">
                  <color auto="1"/>
                </bottom>
                <vertical/>
                <horizontal/>
              </border>
            </x14:dxf>
          </x14:cfRule>
          <xm:sqref>G44</xm:sqref>
        </x14:conditionalFormatting>
        <x14:conditionalFormatting xmlns:xm="http://schemas.microsoft.com/office/excel/2006/main">
          <x14:cfRule type="containsText" priority="3" operator="containsText" id="{80D1B754-78FD-46CC-90CB-5CC80F05457E}">
            <xm:f>NOT(ISERROR(SEARCH($G$135,G45)))</xm:f>
            <xm:f>$G$135</xm:f>
            <x14:dxf>
              <font>
                <b/>
                <i val="0"/>
                <color auto="1"/>
              </font>
              <fill>
                <patternFill>
                  <bgColor rgb="FFFF0000"/>
                </patternFill>
              </fill>
              <border>
                <left style="thin">
                  <color auto="1"/>
                </left>
                <right style="thin">
                  <color auto="1"/>
                </right>
                <top style="thin">
                  <color auto="1"/>
                </top>
                <bottom style="thin">
                  <color auto="1"/>
                </bottom>
                <vertical/>
                <horizontal/>
              </border>
            </x14:dxf>
          </x14:cfRule>
          <xm:sqref>G45</xm:sqref>
        </x14:conditionalFormatting>
        <x14:conditionalFormatting xmlns:xm="http://schemas.microsoft.com/office/excel/2006/main">
          <x14:cfRule type="containsText" priority="1" operator="containsText" id="{EF2D9B92-D7A7-4BB6-A7A9-4F9E50F9D09C}">
            <xm:f>NOT(ISERROR(SEARCH($G$63,G67)))</xm:f>
            <xm:f>$G$63</xm:f>
            <x14:dxf>
              <font>
                <b/>
                <i val="0"/>
              </font>
              <fill>
                <patternFill>
                  <bgColor rgb="FFFF0000"/>
                </patternFill>
              </fill>
              <border>
                <left style="thin">
                  <color auto="1"/>
                </left>
                <right style="thin">
                  <color auto="1"/>
                </right>
                <top style="thin">
                  <color auto="1"/>
                </top>
                <bottom style="thin">
                  <color auto="1"/>
                </bottom>
                <vertical/>
                <horizontal/>
              </border>
            </x14:dxf>
          </x14:cfRule>
          <xm:sqref>G67</xm:sqref>
        </x14:conditionalFormatting>
        <x14:conditionalFormatting xmlns:xm="http://schemas.microsoft.com/office/excel/2006/main">
          <x14:cfRule type="containsText" priority="2" operator="containsText" id="{7402FA48-676F-4A37-AE94-0F17438B9900}">
            <xm:f>NOT(ISERROR(SEARCH($G$62,G66)))</xm:f>
            <xm:f>$G$62</xm:f>
            <x14:dxf>
              <font>
                <b/>
                <i val="0"/>
                <color theme="1"/>
              </font>
              <fill>
                <patternFill>
                  <bgColor rgb="FF92D050"/>
                </patternFill>
              </fill>
              <border>
                <left style="thin">
                  <color auto="1"/>
                </left>
                <right style="thin">
                  <color auto="1"/>
                </right>
                <top style="thin">
                  <color auto="1"/>
                </top>
                <bottom style="thin">
                  <color auto="1"/>
                </bottom>
                <vertical/>
                <horizontal/>
              </border>
            </x14:dxf>
          </x14:cfRule>
          <xm:sqref>G66</xm:sqref>
        </x14:conditionalFormatting>
      </x14:conditionalFormatting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O29"/>
  <sheetViews>
    <sheetView zoomScaleNormal="100" workbookViewId="0">
      <selection sqref="A1:D29"/>
    </sheetView>
  </sheetViews>
  <sheetFormatPr defaultRowHeight="14.5" x14ac:dyDescent="0.35"/>
  <cols>
    <col min="1" max="1" width="9.1796875" style="35"/>
    <col min="2" max="2" width="59.81640625" customWidth="1"/>
    <col min="3" max="3" width="16" style="36" customWidth="1"/>
    <col min="4" max="4" width="16" style="47" customWidth="1"/>
    <col min="5" max="5" width="15.26953125" style="47" hidden="1" customWidth="1"/>
    <col min="6" max="6" width="9.1796875" hidden="1" customWidth="1"/>
    <col min="7" max="7" width="54.26953125" customWidth="1"/>
    <col min="8" max="9" width="0" hidden="1" customWidth="1"/>
  </cols>
  <sheetData>
    <row r="1" spans="1:15" ht="21.75" customHeight="1" x14ac:dyDescent="0.35">
      <c r="A1" s="326" t="s">
        <v>342</v>
      </c>
      <c r="B1" s="326"/>
      <c r="C1" s="326"/>
      <c r="D1" s="23"/>
      <c r="E1" s="23"/>
      <c r="F1" s="1"/>
      <c r="G1" s="1"/>
      <c r="H1" s="1"/>
      <c r="I1" s="1"/>
      <c r="J1" s="1"/>
      <c r="K1" s="1"/>
      <c r="L1" s="1"/>
      <c r="M1" s="1"/>
      <c r="N1" s="1"/>
      <c r="O1" s="1"/>
    </row>
    <row r="2" spans="1:15" ht="15.5" x14ac:dyDescent="0.35">
      <c r="A2" s="6"/>
      <c r="B2" s="68"/>
      <c r="C2" s="69"/>
      <c r="D2" s="23"/>
      <c r="E2" s="23"/>
      <c r="F2" s="1"/>
      <c r="G2" s="1"/>
      <c r="H2" s="1"/>
      <c r="I2" s="1"/>
      <c r="J2" s="1"/>
      <c r="K2" s="1"/>
      <c r="L2" s="1"/>
      <c r="M2" s="1"/>
      <c r="N2" s="1"/>
      <c r="O2" s="1"/>
    </row>
    <row r="3" spans="1:15" ht="21.75" customHeight="1" x14ac:dyDescent="0.35">
      <c r="A3" s="326" t="s">
        <v>18</v>
      </c>
      <c r="B3" s="326"/>
      <c r="C3" s="326"/>
      <c r="D3" s="23"/>
      <c r="E3" s="23"/>
      <c r="F3" s="1"/>
      <c r="G3" s="1"/>
      <c r="H3" s="1"/>
      <c r="I3" s="1"/>
      <c r="J3" s="1"/>
      <c r="K3" s="1"/>
      <c r="L3" s="1"/>
      <c r="M3" s="1"/>
      <c r="N3" s="1"/>
      <c r="O3" s="1"/>
    </row>
    <row r="4" spans="1:15" ht="36.75" customHeight="1" thickBot="1" x14ac:dyDescent="0.4">
      <c r="A4" s="369" t="s">
        <v>197</v>
      </c>
      <c r="B4" s="369"/>
      <c r="C4" s="369"/>
      <c r="D4" s="23"/>
      <c r="E4" s="23"/>
      <c r="F4" s="1"/>
      <c r="G4" s="1"/>
      <c r="H4" s="1"/>
      <c r="I4" s="1"/>
      <c r="J4" s="1"/>
      <c r="K4" s="1"/>
      <c r="L4" s="1"/>
      <c r="M4" s="1"/>
      <c r="N4" s="1"/>
      <c r="O4" s="1"/>
    </row>
    <row r="5" spans="1:15" ht="22.5" customHeight="1" thickTop="1" thickBot="1" x14ac:dyDescent="0.4">
      <c r="A5" s="177"/>
      <c r="B5" s="65"/>
      <c r="C5" s="179" t="s">
        <v>20</v>
      </c>
      <c r="D5" s="31" t="s">
        <v>21</v>
      </c>
      <c r="E5" s="23" t="s">
        <v>32</v>
      </c>
      <c r="F5" s="1"/>
      <c r="G5" s="1"/>
      <c r="H5" s="1"/>
      <c r="I5" s="1"/>
      <c r="J5" s="1"/>
      <c r="K5" s="1"/>
      <c r="L5" s="1"/>
      <c r="M5" s="1"/>
      <c r="N5" s="1"/>
      <c r="O5" s="1"/>
    </row>
    <row r="6" spans="1:15" ht="39.75" customHeight="1" thickTop="1" x14ac:dyDescent="0.35">
      <c r="A6" s="147" t="s">
        <v>343</v>
      </c>
      <c r="B6" s="52" t="s">
        <v>344</v>
      </c>
      <c r="C6" s="153" t="b">
        <v>0</v>
      </c>
      <c r="D6" s="23">
        <v>5</v>
      </c>
      <c r="E6" s="23">
        <f>IF(C6,D6,0)</f>
        <v>0</v>
      </c>
      <c r="F6" s="1"/>
      <c r="G6" s="1"/>
      <c r="H6" s="1"/>
      <c r="I6" s="1"/>
      <c r="J6" s="1"/>
      <c r="K6" s="1"/>
      <c r="L6" s="1"/>
      <c r="M6" s="1"/>
      <c r="N6" s="1"/>
      <c r="O6" s="1"/>
    </row>
    <row r="7" spans="1:15" ht="39.75" customHeight="1" x14ac:dyDescent="0.35">
      <c r="A7" s="144" t="s">
        <v>345</v>
      </c>
      <c r="B7" s="10" t="s">
        <v>346</v>
      </c>
      <c r="C7" s="151" t="b">
        <v>0</v>
      </c>
      <c r="D7" s="23">
        <v>3</v>
      </c>
      <c r="E7" s="23">
        <f t="shared" ref="E7:E13" si="0">IF(C7,D7,0)</f>
        <v>0</v>
      </c>
      <c r="F7" s="1"/>
      <c r="G7" s="1"/>
      <c r="H7" s="1"/>
      <c r="I7" s="1"/>
      <c r="J7" s="1"/>
      <c r="K7" s="1"/>
      <c r="L7" s="1"/>
      <c r="M7" s="1"/>
      <c r="N7" s="1"/>
      <c r="O7" s="1"/>
    </row>
    <row r="8" spans="1:15" ht="76.5" customHeight="1" x14ac:dyDescent="0.35">
      <c r="A8" s="171" t="s">
        <v>347</v>
      </c>
      <c r="B8" s="66" t="s">
        <v>348</v>
      </c>
      <c r="C8" s="195" t="s">
        <v>349</v>
      </c>
      <c r="D8" s="23"/>
      <c r="E8" s="23"/>
      <c r="F8" s="1"/>
      <c r="G8" s="1"/>
      <c r="H8" s="1"/>
      <c r="I8" s="1"/>
      <c r="J8" s="1"/>
      <c r="K8" s="1"/>
      <c r="L8" s="1"/>
      <c r="M8" s="1"/>
      <c r="N8" s="1"/>
      <c r="O8" s="1"/>
    </row>
    <row r="9" spans="1:15" ht="24.75" customHeight="1" x14ac:dyDescent="0.35">
      <c r="A9" s="171"/>
      <c r="B9" s="29" t="s">
        <v>350</v>
      </c>
      <c r="C9" s="151" t="b">
        <v>0</v>
      </c>
      <c r="D9" s="23">
        <v>5</v>
      </c>
      <c r="E9" s="23">
        <f t="shared" si="0"/>
        <v>0</v>
      </c>
      <c r="F9" s="1"/>
      <c r="G9" s="5" t="str">
        <f>IF(I9=0,"Select one answer for this standard","")</f>
        <v>Select one answer for this standard</v>
      </c>
      <c r="H9" s="23">
        <f>IF(C9,1,0)</f>
        <v>0</v>
      </c>
      <c r="I9" s="1">
        <f>SUM(H9:H11)</f>
        <v>0</v>
      </c>
      <c r="J9" s="1"/>
      <c r="K9" s="1"/>
      <c r="L9" s="1"/>
      <c r="M9" s="1"/>
      <c r="N9" s="1"/>
      <c r="O9" s="1"/>
    </row>
    <row r="10" spans="1:15" ht="23.25" customHeight="1" x14ac:dyDescent="0.35">
      <c r="A10" s="171"/>
      <c r="B10" s="29" t="s">
        <v>351</v>
      </c>
      <c r="C10" s="151" t="b">
        <v>0</v>
      </c>
      <c r="D10" s="23">
        <v>3</v>
      </c>
      <c r="E10" s="23">
        <f t="shared" si="0"/>
        <v>0</v>
      </c>
      <c r="F10" s="1"/>
      <c r="G10" s="5" t="str">
        <f>IF(I9&gt;1,"Entry Error, select one answer for this standard","")</f>
        <v/>
      </c>
      <c r="H10" s="23">
        <f>IF(C10,1,0)</f>
        <v>0</v>
      </c>
      <c r="I10" s="1"/>
      <c r="J10" s="1"/>
      <c r="K10" s="1"/>
      <c r="L10" s="1"/>
      <c r="M10" s="1"/>
      <c r="N10" s="1"/>
      <c r="O10" s="1"/>
    </row>
    <row r="11" spans="1:15" ht="23.25" customHeight="1" x14ac:dyDescent="0.35">
      <c r="A11" s="187"/>
      <c r="B11" s="67" t="s">
        <v>705</v>
      </c>
      <c r="C11" s="151" t="b">
        <v>0</v>
      </c>
      <c r="D11" s="23">
        <v>0</v>
      </c>
      <c r="E11" s="23">
        <f t="shared" si="0"/>
        <v>0</v>
      </c>
      <c r="F11" s="1"/>
      <c r="G11" s="1"/>
      <c r="H11" s="23">
        <f t="shared" ref="H11" si="1">IF(C11,1,0)</f>
        <v>0</v>
      </c>
      <c r="I11" s="1"/>
      <c r="J11" s="1"/>
      <c r="K11" s="1"/>
      <c r="L11" s="1"/>
      <c r="M11" s="1"/>
      <c r="N11" s="1"/>
      <c r="O11" s="1"/>
    </row>
    <row r="12" spans="1:15" ht="71.25" customHeight="1" x14ac:dyDescent="0.35">
      <c r="A12" s="147" t="s">
        <v>352</v>
      </c>
      <c r="B12" s="52" t="s">
        <v>353</v>
      </c>
      <c r="C12" s="153" t="b">
        <v>0</v>
      </c>
      <c r="D12" s="23">
        <v>1</v>
      </c>
      <c r="E12" s="23">
        <f t="shared" si="0"/>
        <v>0</v>
      </c>
      <c r="F12" s="1"/>
      <c r="G12" s="1"/>
      <c r="H12" s="1"/>
      <c r="I12" s="1"/>
      <c r="J12" s="1"/>
      <c r="K12" s="1"/>
      <c r="L12" s="1"/>
      <c r="M12" s="1"/>
      <c r="N12" s="1"/>
      <c r="O12" s="1"/>
    </row>
    <row r="13" spans="1:15" ht="36.75" customHeight="1" thickBot="1" x14ac:dyDescent="0.4">
      <c r="A13" s="145" t="s">
        <v>354</v>
      </c>
      <c r="B13" s="12" t="s">
        <v>355</v>
      </c>
      <c r="C13" s="152" t="b">
        <v>0</v>
      </c>
      <c r="D13" s="23">
        <v>5</v>
      </c>
      <c r="E13" s="23">
        <f t="shared" si="0"/>
        <v>0</v>
      </c>
      <c r="F13" s="1"/>
      <c r="G13" s="1"/>
      <c r="H13" s="1"/>
      <c r="I13" s="1"/>
      <c r="J13" s="1"/>
      <c r="K13" s="1"/>
      <c r="L13" s="1"/>
      <c r="M13" s="1"/>
      <c r="N13" s="1"/>
      <c r="O13" s="1"/>
    </row>
    <row r="14" spans="1:15" s="72" customFormat="1" ht="17.25" hidden="1" customHeight="1" thickTop="1" x14ac:dyDescent="0.35">
      <c r="A14" s="18"/>
      <c r="B14" s="38"/>
      <c r="C14" s="22"/>
      <c r="D14" s="23">
        <f>SUM(D6,D7,D9,D12,D13)</f>
        <v>19</v>
      </c>
      <c r="E14" s="23">
        <f>SUM(E6:E13)</f>
        <v>0</v>
      </c>
      <c r="F14" s="1"/>
      <c r="G14" s="1"/>
      <c r="H14" s="1"/>
      <c r="I14" s="1"/>
      <c r="J14" s="1"/>
      <c r="K14" s="1"/>
      <c r="L14" s="1"/>
      <c r="M14" s="1"/>
      <c r="N14" s="1"/>
      <c r="O14" s="1"/>
    </row>
    <row r="15" spans="1:15" ht="16.5" thickTop="1" thickBot="1" x14ac:dyDescent="0.4">
      <c r="A15" s="6"/>
      <c r="B15" s="1"/>
      <c r="C15" s="21"/>
      <c r="D15" s="23"/>
      <c r="E15" s="23"/>
      <c r="F15" s="1"/>
      <c r="G15" s="1"/>
      <c r="H15" s="1"/>
      <c r="I15" s="1"/>
      <c r="J15" s="1"/>
      <c r="K15" s="1"/>
      <c r="L15" s="1"/>
      <c r="M15" s="1"/>
      <c r="N15" s="1"/>
      <c r="O15" s="1"/>
    </row>
    <row r="16" spans="1:15" ht="16" thickBot="1" x14ac:dyDescent="0.4">
      <c r="A16" s="6"/>
      <c r="B16" s="8" t="s">
        <v>121</v>
      </c>
      <c r="C16" s="33">
        <f>E14/D14</f>
        <v>0</v>
      </c>
      <c r="D16" s="23"/>
      <c r="E16" s="23"/>
      <c r="F16" s="1"/>
      <c r="G16" s="1"/>
      <c r="H16" s="1"/>
      <c r="I16" s="1"/>
      <c r="J16" s="1"/>
      <c r="K16" s="1"/>
      <c r="L16" s="1"/>
      <c r="M16" s="1"/>
      <c r="N16" s="1"/>
      <c r="O16" s="1"/>
    </row>
    <row r="17" spans="1:15" ht="16" thickBot="1" x14ac:dyDescent="0.4">
      <c r="A17" s="6"/>
      <c r="B17" s="1"/>
      <c r="C17" s="21"/>
      <c r="D17" s="23"/>
      <c r="E17" s="23"/>
      <c r="F17" s="1"/>
      <c r="G17" s="1"/>
      <c r="H17" s="1"/>
      <c r="I17" s="1"/>
      <c r="J17" s="1"/>
      <c r="K17" s="1"/>
      <c r="L17" s="1"/>
      <c r="M17" s="1"/>
      <c r="N17" s="1"/>
      <c r="O17" s="1"/>
    </row>
    <row r="18" spans="1:15" ht="15.5" x14ac:dyDescent="0.35">
      <c r="A18" s="6"/>
      <c r="B18" s="312" t="s">
        <v>76</v>
      </c>
      <c r="C18" s="314"/>
      <c r="D18" s="23"/>
      <c r="E18" s="23"/>
      <c r="F18" s="1"/>
      <c r="G18" s="1"/>
      <c r="H18" s="1"/>
      <c r="I18" s="1"/>
      <c r="J18" s="1"/>
      <c r="K18" s="1"/>
      <c r="L18" s="1"/>
      <c r="M18" s="1"/>
      <c r="N18" s="1"/>
      <c r="O18" s="1"/>
    </row>
    <row r="19" spans="1:15" ht="15.5" x14ac:dyDescent="0.35">
      <c r="A19" s="6"/>
      <c r="B19" s="388"/>
      <c r="C19" s="389"/>
      <c r="D19" s="23"/>
      <c r="E19" s="23"/>
      <c r="F19" s="1"/>
      <c r="G19" s="1"/>
      <c r="H19" s="1"/>
      <c r="I19" s="1"/>
      <c r="J19" s="1"/>
      <c r="K19" s="1"/>
      <c r="L19" s="1"/>
      <c r="M19" s="1"/>
      <c r="N19" s="1"/>
      <c r="O19" s="1"/>
    </row>
    <row r="20" spans="1:15" x14ac:dyDescent="0.35">
      <c r="B20" s="388"/>
      <c r="C20" s="389"/>
    </row>
    <row r="21" spans="1:15" x14ac:dyDescent="0.35">
      <c r="B21" s="388"/>
      <c r="C21" s="389"/>
    </row>
    <row r="22" spans="1:15" x14ac:dyDescent="0.35">
      <c r="B22" s="388"/>
      <c r="C22" s="389"/>
    </row>
    <row r="23" spans="1:15" x14ac:dyDescent="0.35">
      <c r="B23" s="388"/>
      <c r="C23" s="389"/>
    </row>
    <row r="24" spans="1:15" x14ac:dyDescent="0.35">
      <c r="B24" s="388"/>
      <c r="C24" s="389"/>
    </row>
    <row r="25" spans="1:15" x14ac:dyDescent="0.35">
      <c r="B25" s="388"/>
      <c r="C25" s="389"/>
    </row>
    <row r="26" spans="1:15" x14ac:dyDescent="0.35">
      <c r="B26" s="388"/>
      <c r="C26" s="389"/>
    </row>
    <row r="27" spans="1:15" x14ac:dyDescent="0.35">
      <c r="B27" s="388"/>
      <c r="C27" s="389"/>
    </row>
    <row r="28" spans="1:15" x14ac:dyDescent="0.35">
      <c r="B28" s="388"/>
      <c r="C28" s="389"/>
    </row>
    <row r="29" spans="1:15" ht="15" thickBot="1" x14ac:dyDescent="0.4">
      <c r="B29" s="315"/>
      <c r="C29" s="317"/>
    </row>
  </sheetData>
  <mergeCells count="4">
    <mergeCell ref="A1:C1"/>
    <mergeCell ref="A3:C3"/>
    <mergeCell ref="A4:C4"/>
    <mergeCell ref="B18:C29"/>
  </mergeCells>
  <pageMargins left="0.7" right="0.7" top="0.75" bottom="0.75" header="0.3" footer="0.3"/>
  <pageSetup scale="8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8673" r:id="rId4" name="Check Box 1">
              <controlPr defaultSize="0" autoFill="0" autoLine="0" autoPict="0">
                <anchor moveWithCells="1">
                  <from>
                    <xdr:col>2</xdr:col>
                    <xdr:colOff>222250</xdr:colOff>
                    <xdr:row>5</xdr:row>
                    <xdr:rowOff>184150</xdr:rowOff>
                  </from>
                  <to>
                    <xdr:col>2</xdr:col>
                    <xdr:colOff>527050</xdr:colOff>
                    <xdr:row>5</xdr:row>
                    <xdr:rowOff>400050</xdr:rowOff>
                  </to>
                </anchor>
              </controlPr>
            </control>
          </mc:Choice>
        </mc:AlternateContent>
        <mc:AlternateContent xmlns:mc="http://schemas.openxmlformats.org/markup-compatibility/2006">
          <mc:Choice Requires="x14">
            <control shapeId="28674" r:id="rId5" name="Check Box 2">
              <controlPr defaultSize="0" autoFill="0" autoLine="0" autoPict="0">
                <anchor moveWithCells="1">
                  <from>
                    <xdr:col>2</xdr:col>
                    <xdr:colOff>222250</xdr:colOff>
                    <xdr:row>6</xdr:row>
                    <xdr:rowOff>184150</xdr:rowOff>
                  </from>
                  <to>
                    <xdr:col>2</xdr:col>
                    <xdr:colOff>527050</xdr:colOff>
                    <xdr:row>6</xdr:row>
                    <xdr:rowOff>400050</xdr:rowOff>
                  </to>
                </anchor>
              </controlPr>
            </control>
          </mc:Choice>
        </mc:AlternateContent>
        <mc:AlternateContent xmlns:mc="http://schemas.openxmlformats.org/markup-compatibility/2006">
          <mc:Choice Requires="x14">
            <control shapeId="28676" r:id="rId6" name="Check Box 4">
              <controlPr defaultSize="0" autoFill="0" autoLine="0" autoPict="0">
                <anchor moveWithCells="1">
                  <from>
                    <xdr:col>2</xdr:col>
                    <xdr:colOff>222250</xdr:colOff>
                    <xdr:row>8</xdr:row>
                    <xdr:rowOff>69850</xdr:rowOff>
                  </from>
                  <to>
                    <xdr:col>2</xdr:col>
                    <xdr:colOff>527050</xdr:colOff>
                    <xdr:row>8</xdr:row>
                    <xdr:rowOff>285750</xdr:rowOff>
                  </to>
                </anchor>
              </controlPr>
            </control>
          </mc:Choice>
        </mc:AlternateContent>
        <mc:AlternateContent xmlns:mc="http://schemas.openxmlformats.org/markup-compatibility/2006">
          <mc:Choice Requires="x14">
            <control shapeId="28677" r:id="rId7" name="Check Box 5">
              <controlPr defaultSize="0" autoFill="0" autoLine="0" autoPict="0">
                <anchor moveWithCells="1">
                  <from>
                    <xdr:col>2</xdr:col>
                    <xdr:colOff>222250</xdr:colOff>
                    <xdr:row>9</xdr:row>
                    <xdr:rowOff>38100</xdr:rowOff>
                  </from>
                  <to>
                    <xdr:col>2</xdr:col>
                    <xdr:colOff>527050</xdr:colOff>
                    <xdr:row>9</xdr:row>
                    <xdr:rowOff>260350</xdr:rowOff>
                  </to>
                </anchor>
              </controlPr>
            </control>
          </mc:Choice>
        </mc:AlternateContent>
        <mc:AlternateContent xmlns:mc="http://schemas.openxmlformats.org/markup-compatibility/2006">
          <mc:Choice Requires="x14">
            <control shapeId="28678" r:id="rId8" name="Check Box 6">
              <controlPr defaultSize="0" autoFill="0" autoLine="0" autoPict="0">
                <anchor moveWithCells="1">
                  <from>
                    <xdr:col>2</xdr:col>
                    <xdr:colOff>222250</xdr:colOff>
                    <xdr:row>10</xdr:row>
                    <xdr:rowOff>50800</xdr:rowOff>
                  </from>
                  <to>
                    <xdr:col>2</xdr:col>
                    <xdr:colOff>527050</xdr:colOff>
                    <xdr:row>10</xdr:row>
                    <xdr:rowOff>266700</xdr:rowOff>
                  </to>
                </anchor>
              </controlPr>
            </control>
          </mc:Choice>
        </mc:AlternateContent>
        <mc:AlternateContent xmlns:mc="http://schemas.openxmlformats.org/markup-compatibility/2006">
          <mc:Choice Requires="x14">
            <control shapeId="28679" r:id="rId9" name="Check Box 7">
              <controlPr defaultSize="0" autoFill="0" autoLine="0" autoPict="0">
                <anchor moveWithCells="1">
                  <from>
                    <xdr:col>2</xdr:col>
                    <xdr:colOff>222250</xdr:colOff>
                    <xdr:row>11</xdr:row>
                    <xdr:rowOff>342900</xdr:rowOff>
                  </from>
                  <to>
                    <xdr:col>2</xdr:col>
                    <xdr:colOff>527050</xdr:colOff>
                    <xdr:row>11</xdr:row>
                    <xdr:rowOff>565150</xdr:rowOff>
                  </to>
                </anchor>
              </controlPr>
            </control>
          </mc:Choice>
        </mc:AlternateContent>
        <mc:AlternateContent xmlns:mc="http://schemas.openxmlformats.org/markup-compatibility/2006">
          <mc:Choice Requires="x14">
            <control shapeId="28680" r:id="rId10" name="Check Box 8">
              <controlPr defaultSize="0" autoFill="0" autoLine="0" autoPict="0">
                <anchor moveWithCells="1">
                  <from>
                    <xdr:col>2</xdr:col>
                    <xdr:colOff>222250</xdr:colOff>
                    <xdr:row>12</xdr:row>
                    <xdr:rowOff>107950</xdr:rowOff>
                  </from>
                  <to>
                    <xdr:col>2</xdr:col>
                    <xdr:colOff>527050</xdr:colOff>
                    <xdr:row>12</xdr:row>
                    <xdr:rowOff>323850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containsText" priority="1" operator="containsText" id="{6D84FB88-BCCA-47DE-A33F-8E5014ED5934}">
            <xm:f>NOT(ISERROR(SEARCH($G$29,G10)))</xm:f>
            <xm:f>$G$29</xm:f>
            <x14:dxf>
              <font>
                <b/>
                <i val="0"/>
                <color auto="1"/>
              </font>
              <fill>
                <patternFill>
                  <bgColor rgb="FFFF0000"/>
                </patternFill>
              </fill>
              <border>
                <left style="thin">
                  <color auto="1"/>
                </left>
                <right style="thin">
                  <color auto="1"/>
                </right>
                <top style="thin">
                  <color auto="1"/>
                </top>
                <bottom style="thin">
                  <color auto="1"/>
                </bottom>
                <vertical/>
                <horizontal/>
              </border>
            </x14:dxf>
          </x14:cfRule>
          <xm:sqref>G10</xm:sqref>
        </x14:conditionalFormatting>
        <x14:conditionalFormatting xmlns:xm="http://schemas.microsoft.com/office/excel/2006/main">
          <x14:cfRule type="containsText" priority="2" operator="containsText" id="{166DB2EB-4588-422B-9883-E86A45D6FE7B}">
            <xm:f>NOT(ISERROR(SEARCH($G$28,G9)))</xm:f>
            <xm:f>$G$28</xm:f>
            <x14:dxf>
              <font>
                <b/>
                <i val="0"/>
                <color auto="1"/>
              </font>
              <fill>
                <patternFill>
                  <bgColor rgb="FF92D050"/>
                </patternFill>
              </fill>
              <border>
                <left style="thin">
                  <color auto="1"/>
                </left>
                <right style="thin">
                  <color auto="1"/>
                </right>
                <top style="thin">
                  <color auto="1"/>
                </top>
                <bottom style="thin">
                  <color auto="1"/>
                </bottom>
                <vertical/>
                <horizontal/>
              </border>
            </x14:dxf>
          </x14:cfRule>
          <xm:sqref>G9</xm:sqref>
        </x14:conditionalFormatting>
      </x14:conditionalFormattings>
    </ext>
  </extLs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V55"/>
  <sheetViews>
    <sheetView topLeftCell="A7" zoomScaleNormal="100" workbookViewId="0">
      <selection activeCell="M19" sqref="M19"/>
    </sheetView>
  </sheetViews>
  <sheetFormatPr defaultRowHeight="14.5" x14ac:dyDescent="0.35"/>
  <cols>
    <col min="1" max="1" width="9.1796875" style="35"/>
    <col min="2" max="2" width="66.7265625" customWidth="1"/>
    <col min="3" max="3" width="16.54296875" style="36" customWidth="1"/>
    <col min="4" max="4" width="14.81640625" style="47" customWidth="1"/>
    <col min="5" max="5" width="16.81640625" style="47" hidden="1" customWidth="1"/>
    <col min="6" max="6" width="9.1796875" hidden="1" customWidth="1"/>
    <col min="7" max="7" width="48.1796875" customWidth="1"/>
    <col min="8" max="10" width="9.1796875" hidden="1" customWidth="1"/>
    <col min="11" max="12" width="9.1796875" customWidth="1"/>
  </cols>
  <sheetData>
    <row r="1" spans="1:22" ht="23.25" customHeight="1" x14ac:dyDescent="0.35">
      <c r="A1" s="326" t="s">
        <v>356</v>
      </c>
      <c r="B1" s="326"/>
      <c r="C1" s="326"/>
      <c r="D1" s="23"/>
      <c r="E1" s="23"/>
      <c r="F1" s="1"/>
      <c r="G1" s="1"/>
      <c r="H1" s="1"/>
      <c r="I1" s="1"/>
      <c r="J1" s="1"/>
      <c r="K1" s="1"/>
      <c r="L1" s="1"/>
      <c r="M1" s="1"/>
      <c r="N1" s="1"/>
      <c r="O1" s="1"/>
      <c r="P1" s="1"/>
      <c r="Q1" s="1"/>
      <c r="R1" s="1"/>
      <c r="S1" s="1"/>
      <c r="T1" s="1"/>
      <c r="U1" s="1"/>
      <c r="V1" s="1"/>
    </row>
    <row r="2" spans="1:22" ht="15.5" x14ac:dyDescent="0.35">
      <c r="A2" s="6"/>
      <c r="B2" s="1"/>
      <c r="C2" s="21"/>
      <c r="D2" s="23"/>
      <c r="E2" s="23"/>
      <c r="F2" s="1"/>
      <c r="G2" s="1"/>
      <c r="H2" s="1"/>
      <c r="I2" s="1"/>
      <c r="J2" s="1"/>
      <c r="K2" s="1"/>
      <c r="L2" s="1"/>
      <c r="M2" s="1"/>
      <c r="N2" s="1"/>
      <c r="O2" s="1"/>
      <c r="P2" s="1"/>
      <c r="Q2" s="1"/>
      <c r="R2" s="1"/>
      <c r="S2" s="1"/>
      <c r="T2" s="1"/>
      <c r="U2" s="1"/>
      <c r="V2" s="1"/>
    </row>
    <row r="3" spans="1:22" ht="19.5" customHeight="1" x14ac:dyDescent="0.35">
      <c r="A3" s="326" t="s">
        <v>18</v>
      </c>
      <c r="B3" s="326"/>
      <c r="C3" s="326"/>
      <c r="D3" s="23"/>
      <c r="E3" s="23"/>
      <c r="F3" s="1"/>
      <c r="G3" s="1"/>
      <c r="H3" s="1"/>
      <c r="I3" s="1"/>
      <c r="J3" s="1"/>
      <c r="K3" s="1"/>
      <c r="L3" s="1"/>
      <c r="M3" s="1"/>
      <c r="N3" s="1"/>
      <c r="O3" s="1"/>
      <c r="P3" s="1"/>
      <c r="Q3" s="1"/>
      <c r="R3" s="1"/>
      <c r="S3" s="1"/>
      <c r="T3" s="1"/>
      <c r="U3" s="1"/>
      <c r="V3" s="1"/>
    </row>
    <row r="4" spans="1:22" ht="24" customHeight="1" thickBot="1" x14ac:dyDescent="0.4">
      <c r="A4" s="327" t="s">
        <v>197</v>
      </c>
      <c r="B4" s="327"/>
      <c r="C4" s="327"/>
      <c r="D4" s="23"/>
      <c r="E4" s="23"/>
      <c r="F4" s="1"/>
      <c r="G4" s="1"/>
      <c r="H4" s="1"/>
      <c r="I4" s="1"/>
      <c r="J4" s="1"/>
      <c r="K4" s="1"/>
      <c r="L4" s="1"/>
      <c r="M4" s="1"/>
      <c r="N4" s="1"/>
      <c r="O4" s="1"/>
      <c r="P4" s="1"/>
      <c r="Q4" s="1"/>
      <c r="R4" s="1"/>
      <c r="S4" s="1"/>
      <c r="T4" s="1"/>
      <c r="U4" s="1"/>
      <c r="V4" s="1"/>
    </row>
    <row r="5" spans="1:22" ht="21" customHeight="1" thickTop="1" thickBot="1" x14ac:dyDescent="0.4">
      <c r="A5" s="6"/>
      <c r="B5" s="1"/>
      <c r="C5" s="148" t="s">
        <v>20</v>
      </c>
      <c r="D5" s="31" t="s">
        <v>21</v>
      </c>
      <c r="E5" s="31" t="s">
        <v>32</v>
      </c>
      <c r="F5" s="1"/>
      <c r="G5" s="1"/>
      <c r="H5" s="1"/>
      <c r="I5" s="1"/>
      <c r="J5" s="1"/>
      <c r="K5" s="1"/>
      <c r="L5" s="1"/>
      <c r="M5" s="1"/>
      <c r="N5" s="1"/>
      <c r="O5" s="1"/>
      <c r="P5" s="1"/>
      <c r="Q5" s="1"/>
      <c r="R5" s="1"/>
      <c r="S5" s="1"/>
      <c r="T5" s="1"/>
      <c r="U5" s="1"/>
      <c r="V5" s="1"/>
    </row>
    <row r="6" spans="1:22" ht="37.5" customHeight="1" thickTop="1" x14ac:dyDescent="0.35">
      <c r="A6" s="175" t="s">
        <v>357</v>
      </c>
      <c r="B6" s="11" t="s">
        <v>358</v>
      </c>
      <c r="C6" s="165" t="b">
        <v>0</v>
      </c>
      <c r="D6" s="23">
        <v>5</v>
      </c>
      <c r="E6" s="23">
        <f>IF(C6,D6,0)</f>
        <v>0</v>
      </c>
      <c r="F6" s="1"/>
      <c r="G6" s="1"/>
      <c r="H6" s="1"/>
      <c r="I6" s="1"/>
      <c r="J6" s="1"/>
      <c r="K6" s="1"/>
      <c r="L6" s="1"/>
      <c r="M6" s="1"/>
      <c r="N6" s="1"/>
      <c r="O6" s="1"/>
      <c r="P6" s="1"/>
      <c r="Q6" s="1"/>
      <c r="R6" s="1"/>
      <c r="S6" s="1"/>
      <c r="T6" s="1"/>
      <c r="U6" s="1"/>
      <c r="V6" s="1"/>
    </row>
    <row r="7" spans="1:22" ht="23.25" customHeight="1" x14ac:dyDescent="0.35">
      <c r="A7" s="287" t="s">
        <v>359</v>
      </c>
      <c r="B7" s="10" t="s">
        <v>360</v>
      </c>
      <c r="C7" s="151" t="b">
        <v>0</v>
      </c>
      <c r="D7" s="23">
        <v>4</v>
      </c>
      <c r="E7" s="23">
        <f t="shared" ref="E7:E42" si="0">IF(C7,D7,0)</f>
        <v>0</v>
      </c>
      <c r="F7" s="1"/>
      <c r="G7" s="1"/>
      <c r="H7" s="1"/>
      <c r="I7" s="1"/>
      <c r="J7" s="1"/>
      <c r="K7" s="1"/>
      <c r="L7" s="1"/>
      <c r="M7" s="1"/>
      <c r="N7" s="1"/>
      <c r="O7" s="1"/>
      <c r="P7" s="1"/>
      <c r="Q7" s="1"/>
      <c r="R7" s="1"/>
      <c r="S7" s="1"/>
      <c r="T7" s="1"/>
      <c r="U7" s="1"/>
      <c r="V7" s="1"/>
    </row>
    <row r="8" spans="1:22" ht="51" customHeight="1" x14ac:dyDescent="0.35">
      <c r="A8" s="287" t="s">
        <v>361</v>
      </c>
      <c r="B8" s="10" t="s">
        <v>362</v>
      </c>
      <c r="C8" s="151" t="b">
        <v>0</v>
      </c>
      <c r="D8" s="23">
        <v>3</v>
      </c>
      <c r="E8" s="23">
        <f t="shared" si="0"/>
        <v>0</v>
      </c>
      <c r="F8" s="1"/>
      <c r="G8" s="1"/>
      <c r="H8" s="1"/>
      <c r="I8" s="1"/>
      <c r="J8" s="1"/>
      <c r="K8" s="1"/>
      <c r="L8" s="1"/>
      <c r="M8" s="1"/>
      <c r="N8" s="1"/>
      <c r="O8" s="1"/>
      <c r="P8" s="1"/>
      <c r="Q8" s="1"/>
      <c r="R8" s="1"/>
      <c r="S8" s="1"/>
      <c r="T8" s="1"/>
      <c r="U8" s="1"/>
      <c r="V8" s="1"/>
    </row>
    <row r="9" spans="1:22" ht="52.5" customHeight="1" x14ac:dyDescent="0.35">
      <c r="A9" s="287" t="s">
        <v>363</v>
      </c>
      <c r="B9" s="10" t="s">
        <v>364</v>
      </c>
      <c r="C9" s="151" t="b">
        <v>0</v>
      </c>
      <c r="D9" s="23">
        <v>3</v>
      </c>
      <c r="E9" s="23">
        <f t="shared" si="0"/>
        <v>0</v>
      </c>
      <c r="F9" s="1"/>
      <c r="G9" s="1"/>
      <c r="H9" s="1"/>
      <c r="I9" s="1"/>
      <c r="J9" s="1"/>
      <c r="K9" s="1"/>
      <c r="L9" s="1"/>
      <c r="M9" s="1"/>
      <c r="N9" s="1"/>
      <c r="O9" s="1"/>
      <c r="P9" s="1"/>
      <c r="Q9" s="1"/>
      <c r="R9" s="1"/>
      <c r="S9" s="1"/>
      <c r="T9" s="1"/>
      <c r="U9" s="1"/>
      <c r="V9" s="1"/>
    </row>
    <row r="10" spans="1:22" ht="38.25" customHeight="1" x14ac:dyDescent="0.35">
      <c r="A10" s="287" t="s">
        <v>365</v>
      </c>
      <c r="B10" s="10" t="s">
        <v>366</v>
      </c>
      <c r="C10" s="151" t="b">
        <v>0</v>
      </c>
      <c r="D10" s="23">
        <v>4</v>
      </c>
      <c r="E10" s="23">
        <f t="shared" si="0"/>
        <v>0</v>
      </c>
      <c r="F10" s="1"/>
      <c r="G10" s="1"/>
      <c r="H10" s="1"/>
      <c r="I10" s="1"/>
      <c r="J10" s="1"/>
      <c r="K10" s="1"/>
      <c r="L10" s="1"/>
      <c r="M10" s="1"/>
      <c r="N10" s="1"/>
      <c r="O10" s="1"/>
      <c r="P10" s="1"/>
      <c r="Q10" s="1"/>
      <c r="R10" s="1"/>
      <c r="S10" s="1"/>
      <c r="T10" s="1"/>
      <c r="U10" s="1"/>
      <c r="V10" s="1"/>
    </row>
    <row r="11" spans="1:22" ht="37.5" customHeight="1" x14ac:dyDescent="0.35">
      <c r="A11" s="287" t="s">
        <v>367</v>
      </c>
      <c r="B11" s="10" t="s">
        <v>368</v>
      </c>
      <c r="C11" s="151" t="b">
        <v>0</v>
      </c>
      <c r="D11" s="23">
        <v>1</v>
      </c>
      <c r="E11" s="23">
        <f t="shared" si="0"/>
        <v>0</v>
      </c>
      <c r="F11" s="1"/>
      <c r="G11" s="1"/>
      <c r="H11" s="1"/>
      <c r="I11" s="1"/>
      <c r="J11" s="1"/>
      <c r="K11" s="1"/>
      <c r="L11" s="1"/>
      <c r="M11" s="1"/>
      <c r="N11" s="1"/>
      <c r="O11" s="1"/>
      <c r="P11" s="1"/>
      <c r="Q11" s="1"/>
      <c r="R11" s="1"/>
      <c r="S11" s="1"/>
      <c r="T11" s="1"/>
      <c r="U11" s="1"/>
      <c r="V11" s="1"/>
    </row>
    <row r="12" spans="1:22" ht="68.25" customHeight="1" x14ac:dyDescent="0.35">
      <c r="A12" s="287" t="s">
        <v>369</v>
      </c>
      <c r="B12" s="10" t="s">
        <v>370</v>
      </c>
      <c r="C12" s="151" t="b">
        <v>0</v>
      </c>
      <c r="D12" s="23">
        <v>5</v>
      </c>
      <c r="E12" s="23">
        <f t="shared" si="0"/>
        <v>0</v>
      </c>
      <c r="F12" s="1"/>
      <c r="G12" s="1"/>
      <c r="H12" s="1"/>
      <c r="I12" s="1"/>
      <c r="J12" s="1"/>
      <c r="K12" s="1"/>
      <c r="L12" s="1"/>
      <c r="M12" s="1"/>
      <c r="N12" s="1"/>
      <c r="O12" s="1"/>
      <c r="P12" s="1"/>
      <c r="Q12" s="1"/>
      <c r="R12" s="1"/>
      <c r="S12" s="1"/>
      <c r="T12" s="1"/>
      <c r="U12" s="1"/>
      <c r="V12" s="1"/>
    </row>
    <row r="13" spans="1:22" ht="36" customHeight="1" x14ac:dyDescent="0.35">
      <c r="A13" s="287" t="s">
        <v>371</v>
      </c>
      <c r="B13" s="10" t="s">
        <v>372</v>
      </c>
      <c r="C13" s="151" t="b">
        <v>0</v>
      </c>
      <c r="D13" s="23">
        <v>3</v>
      </c>
      <c r="E13" s="23">
        <f t="shared" si="0"/>
        <v>0</v>
      </c>
      <c r="F13" s="1"/>
      <c r="G13" s="1"/>
      <c r="H13" s="1"/>
      <c r="I13" s="1"/>
      <c r="J13" s="1"/>
      <c r="K13" s="1"/>
      <c r="L13" s="1"/>
      <c r="M13" s="1"/>
      <c r="N13" s="1"/>
      <c r="O13" s="1"/>
      <c r="P13" s="1"/>
      <c r="Q13" s="1"/>
      <c r="R13" s="1"/>
      <c r="S13" s="1"/>
      <c r="T13" s="1"/>
      <c r="U13" s="1"/>
      <c r="V13" s="1"/>
    </row>
    <row r="14" spans="1:22" ht="51.75" customHeight="1" x14ac:dyDescent="0.35">
      <c r="A14" s="287" t="s">
        <v>373</v>
      </c>
      <c r="B14" s="10" t="s">
        <v>374</v>
      </c>
      <c r="C14" s="151" t="b">
        <v>0</v>
      </c>
      <c r="D14" s="23">
        <v>4</v>
      </c>
      <c r="E14" s="23">
        <f t="shared" si="0"/>
        <v>0</v>
      </c>
      <c r="F14" s="1"/>
      <c r="G14" s="1"/>
      <c r="H14" s="1"/>
      <c r="I14" s="1"/>
      <c r="J14" s="1"/>
      <c r="K14" s="1"/>
      <c r="L14" s="1"/>
      <c r="M14" s="1"/>
      <c r="N14" s="1"/>
      <c r="O14" s="1"/>
      <c r="P14" s="1"/>
      <c r="Q14" s="1"/>
      <c r="R14" s="1"/>
      <c r="S14" s="1"/>
      <c r="T14" s="1"/>
      <c r="U14" s="1"/>
      <c r="V14" s="1"/>
    </row>
    <row r="15" spans="1:22" s="273" customFormat="1" ht="36" customHeight="1" x14ac:dyDescent="0.35">
      <c r="A15" s="287" t="s">
        <v>375</v>
      </c>
      <c r="B15" s="269" t="s">
        <v>677</v>
      </c>
      <c r="C15" s="290" t="b">
        <v>0</v>
      </c>
      <c r="D15" s="282">
        <v>5</v>
      </c>
      <c r="E15" s="282">
        <f t="shared" si="0"/>
        <v>0</v>
      </c>
      <c r="F15" s="274"/>
      <c r="G15" s="274"/>
      <c r="H15" s="274"/>
      <c r="I15" s="274"/>
      <c r="J15" s="274"/>
      <c r="K15" s="274"/>
      <c r="L15" s="274"/>
      <c r="M15" s="274"/>
      <c r="N15" s="274"/>
      <c r="O15" s="274"/>
      <c r="P15" s="274"/>
      <c r="Q15" s="274"/>
      <c r="R15" s="274"/>
      <c r="S15" s="274"/>
      <c r="T15" s="274"/>
      <c r="U15" s="274"/>
      <c r="V15" s="274"/>
    </row>
    <row r="16" spans="1:22" s="273" customFormat="1" ht="54.75" customHeight="1" x14ac:dyDescent="0.35">
      <c r="A16" s="287" t="s">
        <v>377</v>
      </c>
      <c r="B16" s="269" t="s">
        <v>383</v>
      </c>
      <c r="C16" s="290" t="b">
        <v>0</v>
      </c>
      <c r="D16" s="282">
        <v>5</v>
      </c>
      <c r="E16" s="282">
        <f t="shared" ref="E16" si="1">IF(C16,D16,0)</f>
        <v>0</v>
      </c>
      <c r="F16" s="274"/>
      <c r="G16" s="274"/>
      <c r="H16" s="274"/>
      <c r="I16" s="274"/>
      <c r="J16" s="274"/>
      <c r="K16" s="274"/>
      <c r="L16" s="274"/>
      <c r="M16" s="274"/>
      <c r="N16" s="274"/>
      <c r="O16" s="274"/>
      <c r="P16" s="274"/>
      <c r="Q16" s="274"/>
      <c r="R16" s="274"/>
      <c r="S16" s="274"/>
      <c r="T16" s="274"/>
      <c r="U16" s="274"/>
      <c r="V16" s="274"/>
    </row>
    <row r="17" spans="1:22" ht="24" customHeight="1" x14ac:dyDescent="0.35">
      <c r="A17" s="287" t="s">
        <v>378</v>
      </c>
      <c r="B17" s="10" t="s">
        <v>376</v>
      </c>
      <c r="C17" s="151" t="b">
        <v>0</v>
      </c>
      <c r="D17" s="23">
        <v>3</v>
      </c>
      <c r="E17" s="23">
        <f t="shared" si="0"/>
        <v>0</v>
      </c>
      <c r="F17" s="1"/>
      <c r="G17" s="1"/>
      <c r="H17" s="1"/>
      <c r="I17" s="1"/>
      <c r="J17" s="1"/>
      <c r="K17" s="1"/>
      <c r="L17" s="1"/>
      <c r="M17" s="1"/>
      <c r="N17" s="1"/>
      <c r="O17" s="1"/>
      <c r="P17" s="1"/>
      <c r="Q17" s="1"/>
      <c r="R17" s="1"/>
      <c r="S17" s="1"/>
      <c r="T17" s="1"/>
      <c r="U17" s="1"/>
      <c r="V17" s="1"/>
    </row>
    <row r="18" spans="1:22" ht="36.75" customHeight="1" x14ac:dyDescent="0.35">
      <c r="A18" s="287" t="s">
        <v>380</v>
      </c>
      <c r="B18" s="10" t="s">
        <v>709</v>
      </c>
      <c r="C18" s="151" t="b">
        <v>0</v>
      </c>
      <c r="D18" s="23">
        <v>2</v>
      </c>
      <c r="E18" s="23">
        <f t="shared" si="0"/>
        <v>0</v>
      </c>
      <c r="F18" s="1"/>
      <c r="G18" s="1"/>
      <c r="H18" s="1"/>
      <c r="I18" s="1"/>
      <c r="J18" s="1"/>
      <c r="K18" s="1"/>
      <c r="L18" s="1"/>
      <c r="M18" s="1"/>
      <c r="N18" s="1"/>
      <c r="O18" s="1"/>
      <c r="P18" s="1"/>
      <c r="Q18" s="1"/>
      <c r="R18" s="1"/>
      <c r="S18" s="1"/>
      <c r="T18" s="1"/>
      <c r="U18" s="1"/>
      <c r="V18" s="1"/>
    </row>
    <row r="19" spans="1:22" ht="38.25" customHeight="1" x14ac:dyDescent="0.35">
      <c r="A19" s="287" t="s">
        <v>382</v>
      </c>
      <c r="B19" s="10" t="s">
        <v>379</v>
      </c>
      <c r="C19" s="151" t="b">
        <v>0</v>
      </c>
      <c r="D19" s="23">
        <v>4</v>
      </c>
      <c r="E19" s="23">
        <f t="shared" si="0"/>
        <v>0</v>
      </c>
      <c r="F19" s="1"/>
      <c r="G19" s="1"/>
      <c r="H19" s="1"/>
      <c r="I19" s="1"/>
      <c r="J19" s="1"/>
      <c r="K19" s="1"/>
      <c r="L19" s="1"/>
      <c r="M19" s="1"/>
      <c r="N19" s="1"/>
      <c r="O19" s="1"/>
      <c r="P19" s="1"/>
      <c r="Q19" s="1"/>
      <c r="R19" s="1"/>
      <c r="S19" s="1"/>
      <c r="T19" s="1"/>
      <c r="U19" s="1"/>
      <c r="V19" s="1"/>
    </row>
    <row r="20" spans="1:22" ht="21.75" customHeight="1" x14ac:dyDescent="0.35">
      <c r="A20" s="287" t="s">
        <v>384</v>
      </c>
      <c r="B20" s="10" t="s">
        <v>381</v>
      </c>
      <c r="C20" s="151" t="b">
        <v>0</v>
      </c>
      <c r="D20" s="23">
        <v>3</v>
      </c>
      <c r="E20" s="23">
        <f t="shared" si="0"/>
        <v>0</v>
      </c>
      <c r="F20" s="1"/>
      <c r="G20" s="1"/>
      <c r="H20" s="1"/>
      <c r="I20" s="1"/>
      <c r="J20" s="1"/>
      <c r="K20" s="1"/>
      <c r="L20" s="1"/>
      <c r="M20" s="1"/>
      <c r="N20" s="1"/>
      <c r="O20" s="1"/>
      <c r="P20" s="1"/>
      <c r="Q20" s="1"/>
      <c r="R20" s="1"/>
      <c r="S20" s="1"/>
      <c r="T20" s="1"/>
      <c r="U20" s="1"/>
      <c r="V20" s="1"/>
    </row>
    <row r="21" spans="1:22" ht="35.25" customHeight="1" x14ac:dyDescent="0.35">
      <c r="A21" s="287" t="s">
        <v>386</v>
      </c>
      <c r="B21" s="10" t="s">
        <v>385</v>
      </c>
      <c r="C21" s="151" t="b">
        <v>0</v>
      </c>
      <c r="D21" s="23">
        <v>4</v>
      </c>
      <c r="E21" s="23">
        <f t="shared" si="0"/>
        <v>0</v>
      </c>
      <c r="F21" s="1"/>
      <c r="G21" s="1"/>
      <c r="H21" s="1"/>
      <c r="I21" s="1"/>
      <c r="J21" s="1"/>
      <c r="K21" s="1"/>
      <c r="L21" s="1"/>
      <c r="M21" s="1"/>
      <c r="N21" s="1"/>
      <c r="O21" s="1"/>
      <c r="P21" s="1"/>
      <c r="Q21" s="1"/>
      <c r="R21" s="1"/>
      <c r="S21" s="1"/>
      <c r="T21" s="1"/>
      <c r="U21" s="1"/>
      <c r="V21" s="1"/>
    </row>
    <row r="22" spans="1:22" ht="35.25" customHeight="1" x14ac:dyDescent="0.35">
      <c r="A22" s="287" t="s">
        <v>387</v>
      </c>
      <c r="B22" s="10" t="s">
        <v>678</v>
      </c>
      <c r="C22" s="151" t="b">
        <v>0</v>
      </c>
      <c r="D22" s="23">
        <v>4</v>
      </c>
      <c r="E22" s="23">
        <f t="shared" si="0"/>
        <v>0</v>
      </c>
      <c r="F22" s="1"/>
      <c r="G22" s="1"/>
      <c r="H22" s="1"/>
      <c r="I22" s="1"/>
      <c r="J22" s="1"/>
      <c r="K22" s="1"/>
      <c r="L22" s="1"/>
      <c r="M22" s="1"/>
      <c r="N22" s="1"/>
      <c r="O22" s="1"/>
      <c r="P22" s="1"/>
      <c r="Q22" s="1"/>
      <c r="R22" s="1"/>
      <c r="S22" s="1"/>
      <c r="T22" s="1"/>
      <c r="U22" s="1"/>
      <c r="V22" s="1"/>
    </row>
    <row r="23" spans="1:22" ht="22.5" customHeight="1" x14ac:dyDescent="0.35">
      <c r="A23" s="287" t="s">
        <v>389</v>
      </c>
      <c r="B23" s="10" t="s">
        <v>388</v>
      </c>
      <c r="C23" s="151" t="b">
        <v>0</v>
      </c>
      <c r="D23" s="23">
        <v>5</v>
      </c>
      <c r="E23" s="23">
        <f t="shared" si="0"/>
        <v>0</v>
      </c>
      <c r="F23" s="1"/>
      <c r="G23" s="1"/>
      <c r="H23" s="1"/>
      <c r="I23" s="1"/>
      <c r="J23" s="1"/>
      <c r="K23" s="1"/>
      <c r="L23" s="1"/>
      <c r="M23" s="1"/>
      <c r="N23" s="1"/>
      <c r="O23" s="1"/>
      <c r="P23" s="1"/>
      <c r="Q23" s="1"/>
      <c r="R23" s="1"/>
      <c r="S23" s="1"/>
      <c r="T23" s="1"/>
      <c r="U23" s="1"/>
      <c r="V23" s="1"/>
    </row>
    <row r="24" spans="1:22" ht="24" customHeight="1" x14ac:dyDescent="0.35">
      <c r="A24" s="287" t="s">
        <v>391</v>
      </c>
      <c r="B24" s="10" t="s">
        <v>390</v>
      </c>
      <c r="C24" s="151" t="b">
        <v>0</v>
      </c>
      <c r="D24" s="23">
        <v>4</v>
      </c>
      <c r="E24" s="23">
        <f t="shared" si="0"/>
        <v>0</v>
      </c>
      <c r="F24" s="1"/>
      <c r="G24" s="1"/>
      <c r="H24" s="1"/>
      <c r="I24" s="1"/>
      <c r="J24" s="1"/>
      <c r="K24" s="1"/>
      <c r="L24" s="1"/>
      <c r="M24" s="1"/>
      <c r="N24" s="1"/>
      <c r="O24" s="1"/>
      <c r="P24" s="1"/>
      <c r="Q24" s="1"/>
      <c r="R24" s="1"/>
      <c r="S24" s="1"/>
      <c r="T24" s="1"/>
      <c r="U24" s="1"/>
      <c r="V24" s="1"/>
    </row>
    <row r="25" spans="1:22" ht="34.5" customHeight="1" x14ac:dyDescent="0.35">
      <c r="A25" s="287" t="s">
        <v>393</v>
      </c>
      <c r="B25" s="10" t="s">
        <v>392</v>
      </c>
      <c r="C25" s="151" t="b">
        <v>0</v>
      </c>
      <c r="D25" s="23">
        <v>3</v>
      </c>
      <c r="E25" s="23">
        <f t="shared" si="0"/>
        <v>0</v>
      </c>
      <c r="F25" s="1"/>
      <c r="G25" s="1"/>
      <c r="H25" s="1"/>
      <c r="I25" s="1"/>
      <c r="J25" s="1"/>
      <c r="K25" s="1"/>
      <c r="L25" s="1"/>
      <c r="M25" s="1"/>
      <c r="N25" s="1"/>
      <c r="O25" s="1"/>
      <c r="P25" s="1"/>
      <c r="Q25" s="1"/>
      <c r="R25" s="1"/>
      <c r="S25" s="1"/>
      <c r="T25" s="1"/>
      <c r="U25" s="1"/>
      <c r="V25" s="1"/>
    </row>
    <row r="26" spans="1:22" ht="35.25" customHeight="1" x14ac:dyDescent="0.35">
      <c r="A26" s="287" t="s">
        <v>395</v>
      </c>
      <c r="B26" s="10" t="s">
        <v>394</v>
      </c>
      <c r="C26" s="151" t="b">
        <v>0</v>
      </c>
      <c r="D26" s="23">
        <v>3</v>
      </c>
      <c r="E26" s="23">
        <f t="shared" si="0"/>
        <v>0</v>
      </c>
      <c r="F26" s="1"/>
      <c r="G26" s="1"/>
      <c r="H26" s="1"/>
      <c r="I26" s="1"/>
      <c r="J26" s="1"/>
      <c r="K26" s="1"/>
      <c r="L26" s="1"/>
      <c r="M26" s="1"/>
      <c r="N26" s="1"/>
      <c r="O26" s="1"/>
      <c r="P26" s="1"/>
      <c r="Q26" s="1"/>
      <c r="R26" s="1"/>
      <c r="S26" s="1"/>
      <c r="T26" s="1"/>
      <c r="U26" s="1"/>
      <c r="V26" s="1"/>
    </row>
    <row r="27" spans="1:22" ht="36.75" customHeight="1" x14ac:dyDescent="0.35">
      <c r="A27" s="289" t="s">
        <v>397</v>
      </c>
      <c r="B27" s="10" t="s">
        <v>396</v>
      </c>
      <c r="C27" s="151" t="b">
        <v>0</v>
      </c>
      <c r="D27" s="23">
        <v>4</v>
      </c>
      <c r="E27" s="23">
        <f t="shared" si="0"/>
        <v>0</v>
      </c>
      <c r="F27" s="1"/>
      <c r="G27" s="5" t="str">
        <f>IF(I27=0,"Select One Answer for this Standard","")</f>
        <v>Select One Answer for this Standard</v>
      </c>
      <c r="H27" s="5">
        <f>IF(C27,1,0)</f>
        <v>0</v>
      </c>
      <c r="I27" s="5">
        <f>SUM(H27:H28)</f>
        <v>0</v>
      </c>
      <c r="J27" s="1"/>
      <c r="K27" s="1"/>
      <c r="L27" s="1"/>
      <c r="M27" s="1"/>
      <c r="N27" s="1"/>
      <c r="O27" s="1"/>
      <c r="P27" s="1"/>
      <c r="Q27" s="1"/>
      <c r="R27" s="1"/>
      <c r="S27" s="1"/>
      <c r="T27" s="1"/>
      <c r="U27" s="1"/>
      <c r="V27" s="1"/>
    </row>
    <row r="28" spans="1:22" ht="24.75" customHeight="1" x14ac:dyDescent="0.35">
      <c r="A28" s="144"/>
      <c r="B28" s="149" t="s">
        <v>160</v>
      </c>
      <c r="C28" s="151" t="b">
        <v>0</v>
      </c>
      <c r="D28" s="23"/>
      <c r="E28" s="23">
        <f>IF(C28,D27,0)</f>
        <v>0</v>
      </c>
      <c r="F28" s="1"/>
      <c r="G28" s="17" t="s">
        <v>122</v>
      </c>
      <c r="H28" s="5">
        <f>IF(C28,1,0)</f>
        <v>0</v>
      </c>
      <c r="I28" s="5"/>
      <c r="J28" s="1"/>
      <c r="K28" s="1"/>
      <c r="L28" s="1"/>
      <c r="M28" s="1"/>
      <c r="N28" s="1"/>
      <c r="O28" s="1"/>
      <c r="P28" s="1"/>
      <c r="Q28" s="1"/>
      <c r="R28" s="1"/>
      <c r="S28" s="1"/>
      <c r="T28" s="1"/>
      <c r="U28" s="1"/>
      <c r="V28" s="1"/>
    </row>
    <row r="29" spans="1:22" ht="20.25" customHeight="1" x14ac:dyDescent="0.35">
      <c r="A29" s="144" t="s">
        <v>399</v>
      </c>
      <c r="B29" s="10" t="s">
        <v>398</v>
      </c>
      <c r="C29" s="151" t="b">
        <v>0</v>
      </c>
      <c r="D29" s="23">
        <v>2</v>
      </c>
      <c r="E29" s="23">
        <f t="shared" si="0"/>
        <v>0</v>
      </c>
      <c r="F29" s="1"/>
      <c r="G29" s="1"/>
      <c r="H29" s="1"/>
      <c r="I29" s="1"/>
      <c r="J29" s="1"/>
      <c r="K29" s="1"/>
      <c r="L29" s="1"/>
      <c r="M29" s="1"/>
      <c r="N29" s="1"/>
      <c r="O29" s="1"/>
      <c r="P29" s="1"/>
      <c r="Q29" s="1"/>
      <c r="R29" s="1"/>
      <c r="S29" s="1"/>
      <c r="T29" s="1"/>
      <c r="U29" s="1"/>
      <c r="V29" s="1"/>
    </row>
    <row r="30" spans="1:22" ht="35.25" customHeight="1" x14ac:dyDescent="0.35">
      <c r="A30" s="287" t="s">
        <v>401</v>
      </c>
      <c r="B30" s="10" t="s">
        <v>400</v>
      </c>
      <c r="C30" s="151" t="b">
        <v>0</v>
      </c>
      <c r="D30" s="23">
        <v>2</v>
      </c>
      <c r="E30" s="23">
        <f t="shared" si="0"/>
        <v>0</v>
      </c>
      <c r="F30" s="1"/>
      <c r="G30" s="1"/>
      <c r="H30" s="1"/>
      <c r="I30" s="1"/>
      <c r="J30" s="1"/>
      <c r="K30" s="1"/>
      <c r="L30" s="1"/>
      <c r="M30" s="1"/>
      <c r="N30" s="1"/>
      <c r="O30" s="1"/>
      <c r="P30" s="1"/>
      <c r="Q30" s="1"/>
      <c r="R30" s="1"/>
      <c r="S30" s="1"/>
      <c r="T30" s="1"/>
      <c r="U30" s="1"/>
      <c r="V30" s="1"/>
    </row>
    <row r="31" spans="1:22" ht="21" customHeight="1" x14ac:dyDescent="0.35">
      <c r="A31" s="287" t="s">
        <v>403</v>
      </c>
      <c r="B31" s="10" t="s">
        <v>402</v>
      </c>
      <c r="C31" s="151" t="b">
        <v>0</v>
      </c>
      <c r="D31" s="23">
        <v>2</v>
      </c>
      <c r="E31" s="23">
        <f t="shared" si="0"/>
        <v>0</v>
      </c>
      <c r="F31" s="1"/>
      <c r="G31" s="1"/>
      <c r="H31" s="1"/>
      <c r="I31" s="1"/>
      <c r="J31" s="1"/>
      <c r="K31" s="1"/>
      <c r="L31" s="1"/>
      <c r="M31" s="1"/>
      <c r="N31" s="1"/>
      <c r="O31" s="1"/>
      <c r="P31" s="1"/>
      <c r="Q31" s="1"/>
      <c r="R31" s="1"/>
      <c r="S31" s="1"/>
      <c r="T31" s="1"/>
      <c r="U31" s="1"/>
      <c r="V31" s="1"/>
    </row>
    <row r="32" spans="1:22" ht="36" customHeight="1" x14ac:dyDescent="0.35">
      <c r="A32" s="287" t="s">
        <v>405</v>
      </c>
      <c r="B32" s="10" t="s">
        <v>404</v>
      </c>
      <c r="C32" s="151" t="b">
        <v>0</v>
      </c>
      <c r="D32" s="23">
        <v>3</v>
      </c>
      <c r="E32" s="23">
        <f t="shared" si="0"/>
        <v>0</v>
      </c>
      <c r="F32" s="1"/>
      <c r="G32" s="1"/>
      <c r="H32" s="1"/>
      <c r="I32" s="1"/>
      <c r="J32" s="1"/>
      <c r="K32" s="1"/>
      <c r="L32" s="1"/>
      <c r="M32" s="1"/>
      <c r="N32" s="1"/>
      <c r="O32" s="1"/>
      <c r="P32" s="1"/>
      <c r="Q32" s="1"/>
      <c r="R32" s="1"/>
      <c r="S32" s="1"/>
      <c r="T32" s="1"/>
      <c r="U32" s="1"/>
      <c r="V32" s="1"/>
    </row>
    <row r="33" spans="1:22" ht="22.5" customHeight="1" x14ac:dyDescent="0.35">
      <c r="A33" s="287" t="s">
        <v>407</v>
      </c>
      <c r="B33" s="10" t="s">
        <v>406</v>
      </c>
      <c r="C33" s="151" t="b">
        <v>0</v>
      </c>
      <c r="D33" s="23">
        <v>2</v>
      </c>
      <c r="E33" s="23">
        <f t="shared" si="0"/>
        <v>0</v>
      </c>
      <c r="F33" s="1"/>
      <c r="G33" s="1"/>
      <c r="H33" s="1"/>
      <c r="I33" s="1"/>
      <c r="J33" s="1"/>
      <c r="K33" s="1"/>
      <c r="L33" s="1"/>
      <c r="M33" s="1"/>
      <c r="N33" s="1"/>
      <c r="O33" s="1"/>
      <c r="P33" s="1"/>
      <c r="Q33" s="1"/>
      <c r="R33" s="1"/>
      <c r="S33" s="1"/>
      <c r="T33" s="1"/>
      <c r="U33" s="1"/>
      <c r="V33" s="1"/>
    </row>
    <row r="34" spans="1:22" ht="21.75" customHeight="1" x14ac:dyDescent="0.35">
      <c r="A34" s="287" t="s">
        <v>409</v>
      </c>
      <c r="B34" s="10" t="s">
        <v>408</v>
      </c>
      <c r="C34" s="151" t="b">
        <v>0</v>
      </c>
      <c r="D34" s="23">
        <v>2</v>
      </c>
      <c r="E34" s="23">
        <f t="shared" si="0"/>
        <v>0</v>
      </c>
      <c r="F34" s="1"/>
      <c r="G34" s="1"/>
      <c r="H34" s="1"/>
      <c r="I34" s="1"/>
      <c r="J34" s="1"/>
      <c r="K34" s="1"/>
      <c r="L34" s="1"/>
      <c r="M34" s="1"/>
      <c r="N34" s="1"/>
      <c r="O34" s="1"/>
      <c r="P34" s="1"/>
      <c r="Q34" s="1"/>
      <c r="R34" s="1"/>
      <c r="S34" s="1"/>
      <c r="T34" s="1"/>
      <c r="U34" s="1"/>
      <c r="V34" s="1"/>
    </row>
    <row r="35" spans="1:22" ht="35.25" customHeight="1" x14ac:dyDescent="0.35">
      <c r="A35" s="287" t="s">
        <v>411</v>
      </c>
      <c r="B35" s="10" t="s">
        <v>410</v>
      </c>
      <c r="C35" s="151" t="b">
        <v>0</v>
      </c>
      <c r="D35" s="23">
        <v>2</v>
      </c>
      <c r="E35" s="23">
        <f t="shared" si="0"/>
        <v>0</v>
      </c>
      <c r="F35" s="1"/>
      <c r="G35" s="1"/>
      <c r="H35" s="1"/>
      <c r="I35" s="1"/>
      <c r="J35" s="1"/>
      <c r="K35" s="1"/>
      <c r="L35" s="1"/>
      <c r="M35" s="1"/>
      <c r="N35" s="1"/>
      <c r="O35" s="1"/>
      <c r="P35" s="1"/>
      <c r="Q35" s="1"/>
      <c r="R35" s="1"/>
      <c r="S35" s="1"/>
      <c r="T35" s="1"/>
      <c r="U35" s="1"/>
      <c r="V35" s="1"/>
    </row>
    <row r="36" spans="1:22" ht="35.25" customHeight="1" x14ac:dyDescent="0.35">
      <c r="A36" s="287" t="s">
        <v>413</v>
      </c>
      <c r="B36" s="10" t="s">
        <v>412</v>
      </c>
      <c r="C36" s="151" t="b">
        <v>0</v>
      </c>
      <c r="D36" s="23">
        <v>3</v>
      </c>
      <c r="E36" s="23">
        <f t="shared" si="0"/>
        <v>0</v>
      </c>
      <c r="F36" s="1"/>
      <c r="G36" s="1"/>
      <c r="H36" s="1"/>
      <c r="I36" s="1"/>
      <c r="J36" s="1"/>
      <c r="K36" s="1"/>
      <c r="L36" s="1"/>
      <c r="M36" s="1"/>
      <c r="N36" s="1"/>
      <c r="O36" s="1"/>
      <c r="P36" s="1"/>
      <c r="Q36" s="1"/>
      <c r="R36" s="1"/>
      <c r="S36" s="1"/>
      <c r="T36" s="1"/>
      <c r="U36" s="1"/>
      <c r="V36" s="1"/>
    </row>
    <row r="37" spans="1:22" ht="24" customHeight="1" x14ac:dyDescent="0.35">
      <c r="A37" s="287" t="s">
        <v>415</v>
      </c>
      <c r="B37" s="10" t="s">
        <v>414</v>
      </c>
      <c r="C37" s="151" t="b">
        <v>0</v>
      </c>
      <c r="D37" s="23">
        <v>1</v>
      </c>
      <c r="E37" s="23">
        <f t="shared" si="0"/>
        <v>0</v>
      </c>
      <c r="F37" s="1"/>
      <c r="G37" s="1"/>
      <c r="H37" s="1"/>
      <c r="I37" s="1"/>
      <c r="J37" s="1"/>
      <c r="K37" s="1"/>
      <c r="L37" s="1"/>
      <c r="M37" s="1"/>
      <c r="N37" s="1"/>
      <c r="O37" s="1"/>
      <c r="P37" s="1"/>
      <c r="Q37" s="1"/>
      <c r="R37" s="1"/>
      <c r="S37" s="1"/>
      <c r="T37" s="1"/>
      <c r="U37" s="1"/>
      <c r="V37" s="1"/>
    </row>
    <row r="38" spans="1:22" ht="36" customHeight="1" x14ac:dyDescent="0.35">
      <c r="A38" s="287" t="s">
        <v>571</v>
      </c>
      <c r="B38" s="262" t="s">
        <v>416</v>
      </c>
      <c r="C38" s="266" t="b">
        <v>0</v>
      </c>
      <c r="D38" s="23">
        <v>3</v>
      </c>
      <c r="E38" s="23">
        <f t="shared" si="0"/>
        <v>0</v>
      </c>
      <c r="F38" s="1"/>
      <c r="G38" s="1"/>
      <c r="H38" s="1"/>
      <c r="I38" s="1"/>
      <c r="J38" s="1"/>
      <c r="K38" s="1"/>
      <c r="L38" s="1"/>
      <c r="M38" s="1"/>
      <c r="N38" s="1"/>
      <c r="O38" s="1"/>
      <c r="P38" s="1"/>
      <c r="Q38" s="1"/>
      <c r="R38" s="1"/>
      <c r="S38" s="1"/>
      <c r="T38" s="1"/>
      <c r="U38" s="1"/>
      <c r="V38" s="1"/>
    </row>
    <row r="39" spans="1:22" s="273" customFormat="1" ht="40.5" customHeight="1" x14ac:dyDescent="0.35">
      <c r="A39" s="301"/>
      <c r="B39" s="149" t="s">
        <v>522</v>
      </c>
      <c r="C39" s="298" t="b">
        <v>0</v>
      </c>
      <c r="D39" s="282"/>
      <c r="E39" s="282">
        <f>IF(C39,SUM(D40:D42),0)</f>
        <v>0</v>
      </c>
      <c r="F39" s="274"/>
      <c r="G39" s="275" t="str">
        <f>IF(I39=1,"You Have Completed 5.1 Administration Metrix","")</f>
        <v/>
      </c>
      <c r="H39" s="275"/>
      <c r="I39" s="275">
        <f>IF(C39,1,0)</f>
        <v>0</v>
      </c>
      <c r="J39" s="274"/>
      <c r="K39" s="274"/>
      <c r="L39" s="274"/>
      <c r="M39" s="274"/>
      <c r="N39" s="274"/>
      <c r="O39" s="274"/>
      <c r="P39" s="274"/>
      <c r="Q39" s="274"/>
      <c r="R39" s="274"/>
      <c r="S39" s="274"/>
      <c r="T39" s="274"/>
      <c r="U39" s="274"/>
      <c r="V39" s="274"/>
    </row>
    <row r="40" spans="1:22" s="251" customFormat="1" ht="39.75" customHeight="1" x14ac:dyDescent="0.35">
      <c r="A40" s="289" t="s">
        <v>572</v>
      </c>
      <c r="B40" s="225" t="s">
        <v>518</v>
      </c>
      <c r="C40" s="153" t="b">
        <v>0</v>
      </c>
      <c r="D40" s="264">
        <v>1</v>
      </c>
      <c r="E40" s="264">
        <f t="shared" si="0"/>
        <v>0</v>
      </c>
      <c r="F40" s="252"/>
      <c r="G40" s="275" t="str">
        <f>IF(AND(I39=1,I40&gt;0),"Entry Error, select N/A or Complete Standards 5.1.33-5.1.35","")</f>
        <v/>
      </c>
      <c r="H40" s="268">
        <f t="shared" ref="H40:H42" si="2">IF(C40,1,0)</f>
        <v>0</v>
      </c>
      <c r="I40" s="268">
        <f>SUM(H40:H42)</f>
        <v>0</v>
      </c>
      <c r="J40" s="252"/>
      <c r="K40" s="252"/>
      <c r="L40" s="252"/>
      <c r="M40" s="252"/>
      <c r="N40" s="252"/>
      <c r="O40" s="252"/>
      <c r="P40" s="252"/>
      <c r="Q40" s="252"/>
      <c r="R40" s="252"/>
      <c r="S40" s="252"/>
      <c r="T40" s="252"/>
      <c r="U40" s="252"/>
      <c r="V40" s="252"/>
    </row>
    <row r="41" spans="1:22" s="253" customFormat="1" ht="27" customHeight="1" x14ac:dyDescent="0.35">
      <c r="A41" s="287" t="s">
        <v>573</v>
      </c>
      <c r="B41" s="269" t="s">
        <v>519</v>
      </c>
      <c r="C41" s="271" t="b">
        <v>0</v>
      </c>
      <c r="D41" s="265">
        <v>1</v>
      </c>
      <c r="E41" s="264">
        <f t="shared" si="0"/>
        <v>0</v>
      </c>
      <c r="F41" s="254"/>
      <c r="G41"/>
      <c r="H41" s="268">
        <f t="shared" si="2"/>
        <v>0</v>
      </c>
      <c r="I41" s="268"/>
      <c r="J41" s="254"/>
      <c r="K41" s="254"/>
      <c r="L41" s="254"/>
      <c r="M41" s="254"/>
      <c r="N41" s="254"/>
      <c r="O41" s="254"/>
      <c r="P41" s="254"/>
      <c r="Q41" s="254"/>
      <c r="R41" s="254"/>
      <c r="S41" s="254"/>
      <c r="T41" s="254"/>
      <c r="U41" s="254"/>
      <c r="V41" s="254"/>
    </row>
    <row r="42" spans="1:22" s="253" customFormat="1" ht="185.25" customHeight="1" thickBot="1" x14ac:dyDescent="0.4">
      <c r="A42" s="288" t="s">
        <v>679</v>
      </c>
      <c r="B42" s="296" t="s">
        <v>520</v>
      </c>
      <c r="C42" s="291" t="b">
        <v>0</v>
      </c>
      <c r="D42" s="264">
        <v>3</v>
      </c>
      <c r="E42" s="264">
        <f t="shared" si="0"/>
        <v>0</v>
      </c>
      <c r="F42" s="254"/>
      <c r="G42"/>
      <c r="H42" s="268">
        <f t="shared" si="2"/>
        <v>0</v>
      </c>
      <c r="I42" s="268"/>
      <c r="J42" s="254"/>
      <c r="K42" s="254"/>
      <c r="L42" s="254"/>
      <c r="M42" s="254"/>
      <c r="N42" s="254"/>
      <c r="O42" s="254"/>
      <c r="P42" s="254"/>
      <c r="Q42" s="254"/>
      <c r="R42" s="254"/>
      <c r="S42" s="254"/>
      <c r="T42" s="254"/>
      <c r="U42" s="254"/>
      <c r="V42" s="254"/>
    </row>
    <row r="43" spans="1:22" s="259" customFormat="1" ht="16" hidden="1" thickTop="1" x14ac:dyDescent="0.35">
      <c r="A43" s="261"/>
      <c r="B43" s="260"/>
      <c r="C43" s="263"/>
      <c r="D43" s="264">
        <f>SUM(D6:D42)</f>
        <v>108</v>
      </c>
      <c r="E43" s="270">
        <f>SUM(E6:E42)</f>
        <v>0</v>
      </c>
      <c r="F43" s="260"/>
      <c r="G43" s="260"/>
      <c r="H43" s="260"/>
      <c r="I43" s="260"/>
      <c r="J43" s="260"/>
      <c r="K43" s="260"/>
      <c r="L43" s="260"/>
      <c r="M43" s="260"/>
      <c r="N43" s="260"/>
      <c r="O43" s="260"/>
      <c r="P43" s="260"/>
      <c r="Q43" s="260"/>
      <c r="R43" s="260"/>
      <c r="S43" s="260"/>
      <c r="T43" s="260"/>
      <c r="U43" s="260"/>
      <c r="V43" s="260"/>
    </row>
    <row r="44" spans="1:22" s="273" customFormat="1" ht="16.5" thickTop="1" thickBot="1" x14ac:dyDescent="0.4">
      <c r="A44" s="295"/>
      <c r="B44" s="274"/>
      <c r="C44" s="280"/>
      <c r="D44" s="282"/>
      <c r="E44" s="282"/>
      <c r="F44" s="274"/>
      <c r="G44" s="274"/>
      <c r="H44" s="274"/>
      <c r="I44" s="274"/>
      <c r="J44" s="274"/>
      <c r="K44" s="274"/>
      <c r="L44" s="274"/>
      <c r="M44" s="274"/>
      <c r="N44" s="274"/>
      <c r="O44" s="274"/>
      <c r="P44" s="274"/>
      <c r="Q44" s="274"/>
      <c r="R44" s="274"/>
      <c r="S44" s="274"/>
      <c r="T44" s="274"/>
      <c r="U44" s="274"/>
      <c r="V44" s="274"/>
    </row>
    <row r="45" spans="1:22" ht="16" thickBot="1" x14ac:dyDescent="0.4">
      <c r="A45" s="255"/>
      <c r="B45" s="256" t="s">
        <v>121</v>
      </c>
      <c r="C45" s="258">
        <f>E43/D43</f>
        <v>0</v>
      </c>
      <c r="D45" s="257"/>
      <c r="E45" s="23"/>
      <c r="F45" s="1"/>
      <c r="G45" s="1"/>
      <c r="H45" s="1"/>
      <c r="I45" s="1"/>
      <c r="J45" s="1"/>
      <c r="K45" s="1"/>
      <c r="L45" s="1"/>
      <c r="M45" s="1"/>
      <c r="N45" s="1"/>
      <c r="O45" s="1"/>
      <c r="P45" s="1"/>
      <c r="Q45" s="1"/>
      <c r="R45" s="1"/>
      <c r="S45" s="1"/>
      <c r="T45" s="1"/>
      <c r="U45" s="1"/>
      <c r="V45" s="1"/>
    </row>
    <row r="46" spans="1:22" ht="16" thickBot="1" x14ac:dyDescent="0.4">
      <c r="A46" s="248"/>
      <c r="B46" s="246"/>
      <c r="C46" s="249"/>
      <c r="D46" s="250"/>
      <c r="E46" s="23"/>
      <c r="F46" s="1"/>
      <c r="G46" s="1"/>
      <c r="H46" s="1"/>
      <c r="I46" s="1"/>
      <c r="J46" s="1"/>
      <c r="K46" s="1"/>
      <c r="L46" s="1"/>
      <c r="M46" s="1"/>
      <c r="N46" s="1"/>
      <c r="O46" s="1"/>
      <c r="P46" s="1"/>
      <c r="Q46" s="1"/>
      <c r="R46" s="1"/>
      <c r="S46" s="1"/>
      <c r="T46" s="1"/>
      <c r="U46" s="1"/>
      <c r="V46" s="1"/>
    </row>
    <row r="47" spans="1:22" ht="15.5" x14ac:dyDescent="0.35">
      <c r="A47" s="6"/>
      <c r="B47" s="312" t="s">
        <v>76</v>
      </c>
      <c r="C47" s="314"/>
      <c r="D47" s="23"/>
      <c r="E47" s="23"/>
      <c r="F47" s="1"/>
      <c r="G47" s="1"/>
      <c r="H47" s="1"/>
      <c r="I47" s="1"/>
      <c r="J47" s="1"/>
      <c r="K47" s="1"/>
      <c r="L47" s="1"/>
      <c r="M47" s="1"/>
      <c r="N47" s="1"/>
      <c r="O47" s="1"/>
      <c r="P47" s="1"/>
      <c r="Q47" s="1"/>
      <c r="R47" s="1"/>
      <c r="S47" s="1"/>
      <c r="T47" s="1"/>
      <c r="U47" s="1"/>
      <c r="V47" s="1"/>
    </row>
    <row r="48" spans="1:22" ht="15.5" x14ac:dyDescent="0.35">
      <c r="A48" s="6"/>
      <c r="B48" s="388"/>
      <c r="C48" s="389"/>
      <c r="D48" s="23"/>
      <c r="E48" s="23"/>
      <c r="F48" s="1"/>
      <c r="G48" s="1"/>
      <c r="H48" s="1"/>
      <c r="I48" s="1"/>
      <c r="J48" s="1"/>
      <c r="K48" s="1"/>
      <c r="L48" s="1"/>
      <c r="M48" s="1"/>
      <c r="N48" s="1"/>
      <c r="O48" s="1"/>
      <c r="P48" s="1"/>
      <c r="Q48" s="1"/>
      <c r="R48" s="1"/>
      <c r="S48" s="1"/>
      <c r="T48" s="1"/>
      <c r="U48" s="1"/>
      <c r="V48" s="1"/>
    </row>
    <row r="49" spans="1:22" ht="15.5" x14ac:dyDescent="0.35">
      <c r="A49" s="6"/>
      <c r="B49" s="388"/>
      <c r="C49" s="389"/>
      <c r="D49" s="23"/>
      <c r="E49" s="23"/>
      <c r="F49" s="1"/>
      <c r="G49" s="1"/>
      <c r="H49" s="1"/>
      <c r="I49" s="1"/>
      <c r="J49" s="1"/>
      <c r="K49" s="1"/>
      <c r="L49" s="1"/>
      <c r="M49" s="1"/>
      <c r="N49" s="1"/>
      <c r="O49" s="1"/>
      <c r="P49" s="1"/>
      <c r="Q49" s="1"/>
      <c r="R49" s="1"/>
      <c r="S49" s="1"/>
      <c r="T49" s="1"/>
      <c r="U49" s="1"/>
      <c r="V49" s="1"/>
    </row>
    <row r="50" spans="1:22" x14ac:dyDescent="0.35">
      <c r="B50" s="388"/>
      <c r="C50" s="389"/>
    </row>
    <row r="51" spans="1:22" x14ac:dyDescent="0.35">
      <c r="B51" s="388"/>
      <c r="C51" s="389"/>
    </row>
    <row r="52" spans="1:22" x14ac:dyDescent="0.35">
      <c r="B52" s="388"/>
      <c r="C52" s="389"/>
    </row>
    <row r="53" spans="1:22" x14ac:dyDescent="0.35">
      <c r="B53" s="388"/>
      <c r="C53" s="389"/>
    </row>
    <row r="54" spans="1:22" x14ac:dyDescent="0.35">
      <c r="B54" s="388"/>
      <c r="C54" s="389"/>
    </row>
    <row r="55" spans="1:22" ht="15" thickBot="1" x14ac:dyDescent="0.4">
      <c r="B55" s="315"/>
      <c r="C55" s="317"/>
    </row>
  </sheetData>
  <mergeCells count="4">
    <mergeCell ref="A1:C1"/>
    <mergeCell ref="A3:C3"/>
    <mergeCell ref="A4:C4"/>
    <mergeCell ref="B47:C55"/>
  </mergeCells>
  <conditionalFormatting sqref="G28">
    <cfRule type="expression" dxfId="3" priority="11">
      <formula>$I$27&gt;1</formula>
    </cfRule>
  </conditionalFormatting>
  <pageMargins left="0.7" right="0.7" top="0.75" bottom="0.75" header="0.3" footer="0.3"/>
  <pageSetup scale="84" orientation="portrait" r:id="rId1"/>
  <rowBreaks count="2" manualBreakCount="2">
    <brk id="18" max="3" man="1"/>
    <brk id="38" max="3" man="1"/>
  </rowBreaks>
  <ignoredErrors>
    <ignoredError sqref="E28 E41 E42 E39" 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29697" r:id="rId4" name="Check Box 1">
              <controlPr defaultSize="0" autoFill="0" autoLine="0" autoPict="0">
                <anchor moveWithCells="1">
                  <from>
                    <xdr:col>2</xdr:col>
                    <xdr:colOff>266700</xdr:colOff>
                    <xdr:row>5</xdr:row>
                    <xdr:rowOff>114300</xdr:rowOff>
                  </from>
                  <to>
                    <xdr:col>2</xdr:col>
                    <xdr:colOff>571500</xdr:colOff>
                    <xdr:row>5</xdr:row>
                    <xdr:rowOff>336550</xdr:rowOff>
                  </to>
                </anchor>
              </controlPr>
            </control>
          </mc:Choice>
        </mc:AlternateContent>
        <mc:AlternateContent xmlns:mc="http://schemas.openxmlformats.org/markup-compatibility/2006">
          <mc:Choice Requires="x14">
            <control shapeId="29698" r:id="rId5" name="Check Box 2">
              <controlPr defaultSize="0" autoFill="0" autoLine="0" autoPict="0">
                <anchor moveWithCells="1">
                  <from>
                    <xdr:col>2</xdr:col>
                    <xdr:colOff>266700</xdr:colOff>
                    <xdr:row>6</xdr:row>
                    <xdr:rowOff>50800</xdr:rowOff>
                  </from>
                  <to>
                    <xdr:col>2</xdr:col>
                    <xdr:colOff>571500</xdr:colOff>
                    <xdr:row>6</xdr:row>
                    <xdr:rowOff>266700</xdr:rowOff>
                  </to>
                </anchor>
              </controlPr>
            </control>
          </mc:Choice>
        </mc:AlternateContent>
        <mc:AlternateContent xmlns:mc="http://schemas.openxmlformats.org/markup-compatibility/2006">
          <mc:Choice Requires="x14">
            <control shapeId="29699" r:id="rId6" name="Check Box 3">
              <controlPr defaultSize="0" autoFill="0" autoLine="0" autoPict="0">
                <anchor moveWithCells="1">
                  <from>
                    <xdr:col>2</xdr:col>
                    <xdr:colOff>266700</xdr:colOff>
                    <xdr:row>7</xdr:row>
                    <xdr:rowOff>190500</xdr:rowOff>
                  </from>
                  <to>
                    <xdr:col>2</xdr:col>
                    <xdr:colOff>571500</xdr:colOff>
                    <xdr:row>7</xdr:row>
                    <xdr:rowOff>412750</xdr:rowOff>
                  </to>
                </anchor>
              </controlPr>
            </control>
          </mc:Choice>
        </mc:AlternateContent>
        <mc:AlternateContent xmlns:mc="http://schemas.openxmlformats.org/markup-compatibility/2006">
          <mc:Choice Requires="x14">
            <control shapeId="29701" r:id="rId7" name="Check Box 5">
              <controlPr defaultSize="0" autoFill="0" autoLine="0" autoPict="0">
                <anchor moveWithCells="1">
                  <from>
                    <xdr:col>2</xdr:col>
                    <xdr:colOff>266700</xdr:colOff>
                    <xdr:row>8</xdr:row>
                    <xdr:rowOff>209550</xdr:rowOff>
                  </from>
                  <to>
                    <xdr:col>2</xdr:col>
                    <xdr:colOff>571500</xdr:colOff>
                    <xdr:row>8</xdr:row>
                    <xdr:rowOff>431800</xdr:rowOff>
                  </to>
                </anchor>
              </controlPr>
            </control>
          </mc:Choice>
        </mc:AlternateContent>
        <mc:AlternateContent xmlns:mc="http://schemas.openxmlformats.org/markup-compatibility/2006">
          <mc:Choice Requires="x14">
            <control shapeId="29702" r:id="rId8" name="Check Box 6">
              <controlPr defaultSize="0" autoFill="0" autoLine="0" autoPict="0">
                <anchor moveWithCells="1">
                  <from>
                    <xdr:col>2</xdr:col>
                    <xdr:colOff>266700</xdr:colOff>
                    <xdr:row>9</xdr:row>
                    <xdr:rowOff>114300</xdr:rowOff>
                  </from>
                  <to>
                    <xdr:col>2</xdr:col>
                    <xdr:colOff>571500</xdr:colOff>
                    <xdr:row>9</xdr:row>
                    <xdr:rowOff>336550</xdr:rowOff>
                  </to>
                </anchor>
              </controlPr>
            </control>
          </mc:Choice>
        </mc:AlternateContent>
        <mc:AlternateContent xmlns:mc="http://schemas.openxmlformats.org/markup-compatibility/2006">
          <mc:Choice Requires="x14">
            <control shapeId="29704" r:id="rId9" name="Check Box 8">
              <controlPr defaultSize="0" autoFill="0" autoLine="0" autoPict="0">
                <anchor moveWithCells="1">
                  <from>
                    <xdr:col>2</xdr:col>
                    <xdr:colOff>266700</xdr:colOff>
                    <xdr:row>10</xdr:row>
                    <xdr:rowOff>114300</xdr:rowOff>
                  </from>
                  <to>
                    <xdr:col>2</xdr:col>
                    <xdr:colOff>571500</xdr:colOff>
                    <xdr:row>10</xdr:row>
                    <xdr:rowOff>336550</xdr:rowOff>
                  </to>
                </anchor>
              </controlPr>
            </control>
          </mc:Choice>
        </mc:AlternateContent>
        <mc:AlternateContent xmlns:mc="http://schemas.openxmlformats.org/markup-compatibility/2006">
          <mc:Choice Requires="x14">
            <control shapeId="29706" r:id="rId10" name="Check Box 10">
              <controlPr defaultSize="0" autoFill="0" autoLine="0" autoPict="0">
                <anchor moveWithCells="1">
                  <from>
                    <xdr:col>2</xdr:col>
                    <xdr:colOff>266700</xdr:colOff>
                    <xdr:row>11</xdr:row>
                    <xdr:rowOff>304800</xdr:rowOff>
                  </from>
                  <to>
                    <xdr:col>2</xdr:col>
                    <xdr:colOff>571500</xdr:colOff>
                    <xdr:row>11</xdr:row>
                    <xdr:rowOff>527050</xdr:rowOff>
                  </to>
                </anchor>
              </controlPr>
            </control>
          </mc:Choice>
        </mc:AlternateContent>
        <mc:AlternateContent xmlns:mc="http://schemas.openxmlformats.org/markup-compatibility/2006">
          <mc:Choice Requires="x14">
            <control shapeId="29707" r:id="rId11" name="Check Box 11">
              <controlPr defaultSize="0" autoFill="0" autoLine="0" autoPict="0">
                <anchor moveWithCells="1">
                  <from>
                    <xdr:col>2</xdr:col>
                    <xdr:colOff>266700</xdr:colOff>
                    <xdr:row>12</xdr:row>
                    <xdr:rowOff>114300</xdr:rowOff>
                  </from>
                  <to>
                    <xdr:col>2</xdr:col>
                    <xdr:colOff>571500</xdr:colOff>
                    <xdr:row>12</xdr:row>
                    <xdr:rowOff>336550</xdr:rowOff>
                  </to>
                </anchor>
              </controlPr>
            </control>
          </mc:Choice>
        </mc:AlternateContent>
        <mc:AlternateContent xmlns:mc="http://schemas.openxmlformats.org/markup-compatibility/2006">
          <mc:Choice Requires="x14">
            <control shapeId="29708" r:id="rId12" name="Check Box 12">
              <controlPr defaultSize="0" autoFill="0" autoLine="0" autoPict="0">
                <anchor moveWithCells="1">
                  <from>
                    <xdr:col>2</xdr:col>
                    <xdr:colOff>266700</xdr:colOff>
                    <xdr:row>13</xdr:row>
                    <xdr:rowOff>203200</xdr:rowOff>
                  </from>
                  <to>
                    <xdr:col>2</xdr:col>
                    <xdr:colOff>571500</xdr:colOff>
                    <xdr:row>13</xdr:row>
                    <xdr:rowOff>419100</xdr:rowOff>
                  </to>
                </anchor>
              </controlPr>
            </control>
          </mc:Choice>
        </mc:AlternateContent>
        <mc:AlternateContent xmlns:mc="http://schemas.openxmlformats.org/markup-compatibility/2006">
          <mc:Choice Requires="x14">
            <control shapeId="29709" r:id="rId13" name="Check Box 13">
              <controlPr defaultSize="0" autoFill="0" autoLine="0" autoPict="0">
                <anchor moveWithCells="1">
                  <from>
                    <xdr:col>2</xdr:col>
                    <xdr:colOff>266700</xdr:colOff>
                    <xdr:row>16</xdr:row>
                    <xdr:rowOff>38100</xdr:rowOff>
                  </from>
                  <to>
                    <xdr:col>2</xdr:col>
                    <xdr:colOff>571500</xdr:colOff>
                    <xdr:row>16</xdr:row>
                    <xdr:rowOff>260350</xdr:rowOff>
                  </to>
                </anchor>
              </controlPr>
            </control>
          </mc:Choice>
        </mc:AlternateContent>
        <mc:AlternateContent xmlns:mc="http://schemas.openxmlformats.org/markup-compatibility/2006">
          <mc:Choice Requires="x14">
            <control shapeId="29710" r:id="rId14" name="Check Box 14">
              <controlPr defaultSize="0" autoFill="0" autoLine="0" autoPict="0">
                <anchor moveWithCells="1">
                  <from>
                    <xdr:col>2</xdr:col>
                    <xdr:colOff>266700</xdr:colOff>
                    <xdr:row>17</xdr:row>
                    <xdr:rowOff>114300</xdr:rowOff>
                  </from>
                  <to>
                    <xdr:col>2</xdr:col>
                    <xdr:colOff>571500</xdr:colOff>
                    <xdr:row>17</xdr:row>
                    <xdr:rowOff>336550</xdr:rowOff>
                  </to>
                </anchor>
              </controlPr>
            </control>
          </mc:Choice>
        </mc:AlternateContent>
        <mc:AlternateContent xmlns:mc="http://schemas.openxmlformats.org/markup-compatibility/2006">
          <mc:Choice Requires="x14">
            <control shapeId="29711" r:id="rId15" name="Check Box 15">
              <controlPr defaultSize="0" autoFill="0" autoLine="0" autoPict="0">
                <anchor moveWithCells="1">
                  <from>
                    <xdr:col>2</xdr:col>
                    <xdr:colOff>266700</xdr:colOff>
                    <xdr:row>18</xdr:row>
                    <xdr:rowOff>114300</xdr:rowOff>
                  </from>
                  <to>
                    <xdr:col>2</xdr:col>
                    <xdr:colOff>571500</xdr:colOff>
                    <xdr:row>18</xdr:row>
                    <xdr:rowOff>336550</xdr:rowOff>
                  </to>
                </anchor>
              </controlPr>
            </control>
          </mc:Choice>
        </mc:AlternateContent>
        <mc:AlternateContent xmlns:mc="http://schemas.openxmlformats.org/markup-compatibility/2006">
          <mc:Choice Requires="x14">
            <control shapeId="29712" r:id="rId16" name="Check Box 16">
              <controlPr defaultSize="0" autoFill="0" autoLine="0" autoPict="0">
                <anchor moveWithCells="1">
                  <from>
                    <xdr:col>2</xdr:col>
                    <xdr:colOff>266700</xdr:colOff>
                    <xdr:row>19</xdr:row>
                    <xdr:rowOff>31750</xdr:rowOff>
                  </from>
                  <to>
                    <xdr:col>2</xdr:col>
                    <xdr:colOff>571500</xdr:colOff>
                    <xdr:row>19</xdr:row>
                    <xdr:rowOff>247650</xdr:rowOff>
                  </to>
                </anchor>
              </controlPr>
            </control>
          </mc:Choice>
        </mc:AlternateContent>
        <mc:AlternateContent xmlns:mc="http://schemas.openxmlformats.org/markup-compatibility/2006">
          <mc:Choice Requires="x14">
            <control shapeId="29714" r:id="rId17" name="Check Box 18">
              <controlPr defaultSize="0" autoFill="0" autoLine="0" autoPict="0">
                <anchor moveWithCells="1">
                  <from>
                    <xdr:col>2</xdr:col>
                    <xdr:colOff>266700</xdr:colOff>
                    <xdr:row>20</xdr:row>
                    <xdr:rowOff>114300</xdr:rowOff>
                  </from>
                  <to>
                    <xdr:col>2</xdr:col>
                    <xdr:colOff>571500</xdr:colOff>
                    <xdr:row>20</xdr:row>
                    <xdr:rowOff>336550</xdr:rowOff>
                  </to>
                </anchor>
              </controlPr>
            </control>
          </mc:Choice>
        </mc:AlternateContent>
        <mc:AlternateContent xmlns:mc="http://schemas.openxmlformats.org/markup-compatibility/2006">
          <mc:Choice Requires="x14">
            <control shapeId="29715" r:id="rId18" name="Check Box 19">
              <controlPr defaultSize="0" autoFill="0" autoLine="0" autoPict="0">
                <anchor moveWithCells="1">
                  <from>
                    <xdr:col>2</xdr:col>
                    <xdr:colOff>266700</xdr:colOff>
                    <xdr:row>21</xdr:row>
                    <xdr:rowOff>114300</xdr:rowOff>
                  </from>
                  <to>
                    <xdr:col>2</xdr:col>
                    <xdr:colOff>571500</xdr:colOff>
                    <xdr:row>21</xdr:row>
                    <xdr:rowOff>336550</xdr:rowOff>
                  </to>
                </anchor>
              </controlPr>
            </control>
          </mc:Choice>
        </mc:AlternateContent>
        <mc:AlternateContent xmlns:mc="http://schemas.openxmlformats.org/markup-compatibility/2006">
          <mc:Choice Requires="x14">
            <control shapeId="29717" r:id="rId19" name="Check Box 21">
              <controlPr defaultSize="0" autoFill="0" autoLine="0" autoPict="0">
                <anchor moveWithCells="1">
                  <from>
                    <xdr:col>2</xdr:col>
                    <xdr:colOff>266700</xdr:colOff>
                    <xdr:row>22</xdr:row>
                    <xdr:rowOff>19050</xdr:rowOff>
                  </from>
                  <to>
                    <xdr:col>2</xdr:col>
                    <xdr:colOff>571500</xdr:colOff>
                    <xdr:row>22</xdr:row>
                    <xdr:rowOff>241300</xdr:rowOff>
                  </to>
                </anchor>
              </controlPr>
            </control>
          </mc:Choice>
        </mc:AlternateContent>
        <mc:AlternateContent xmlns:mc="http://schemas.openxmlformats.org/markup-compatibility/2006">
          <mc:Choice Requires="x14">
            <control shapeId="29718" r:id="rId20" name="Check Box 22">
              <controlPr defaultSize="0" autoFill="0" autoLine="0" autoPict="0">
                <anchor moveWithCells="1">
                  <from>
                    <xdr:col>2</xdr:col>
                    <xdr:colOff>266700</xdr:colOff>
                    <xdr:row>23</xdr:row>
                    <xdr:rowOff>31750</xdr:rowOff>
                  </from>
                  <to>
                    <xdr:col>2</xdr:col>
                    <xdr:colOff>571500</xdr:colOff>
                    <xdr:row>23</xdr:row>
                    <xdr:rowOff>247650</xdr:rowOff>
                  </to>
                </anchor>
              </controlPr>
            </control>
          </mc:Choice>
        </mc:AlternateContent>
        <mc:AlternateContent xmlns:mc="http://schemas.openxmlformats.org/markup-compatibility/2006">
          <mc:Choice Requires="x14">
            <control shapeId="29719" r:id="rId21" name="Check Box 23">
              <controlPr defaultSize="0" autoFill="0" autoLine="0" autoPict="0">
                <anchor moveWithCells="1">
                  <from>
                    <xdr:col>2</xdr:col>
                    <xdr:colOff>266700</xdr:colOff>
                    <xdr:row>24</xdr:row>
                    <xdr:rowOff>114300</xdr:rowOff>
                  </from>
                  <to>
                    <xdr:col>2</xdr:col>
                    <xdr:colOff>571500</xdr:colOff>
                    <xdr:row>24</xdr:row>
                    <xdr:rowOff>336550</xdr:rowOff>
                  </to>
                </anchor>
              </controlPr>
            </control>
          </mc:Choice>
        </mc:AlternateContent>
        <mc:AlternateContent xmlns:mc="http://schemas.openxmlformats.org/markup-compatibility/2006">
          <mc:Choice Requires="x14">
            <control shapeId="29721" r:id="rId22" name="Check Box 25">
              <controlPr defaultSize="0" autoFill="0" autoLine="0" autoPict="0">
                <anchor moveWithCells="1">
                  <from>
                    <xdr:col>2</xdr:col>
                    <xdr:colOff>266700</xdr:colOff>
                    <xdr:row>25</xdr:row>
                    <xdr:rowOff>114300</xdr:rowOff>
                  </from>
                  <to>
                    <xdr:col>2</xdr:col>
                    <xdr:colOff>571500</xdr:colOff>
                    <xdr:row>25</xdr:row>
                    <xdr:rowOff>336550</xdr:rowOff>
                  </to>
                </anchor>
              </controlPr>
            </control>
          </mc:Choice>
        </mc:AlternateContent>
        <mc:AlternateContent xmlns:mc="http://schemas.openxmlformats.org/markup-compatibility/2006">
          <mc:Choice Requires="x14">
            <control shapeId="29723" r:id="rId23" name="Check Box 27">
              <controlPr defaultSize="0" autoFill="0" autoLine="0" autoPict="0">
                <anchor moveWithCells="1">
                  <from>
                    <xdr:col>2</xdr:col>
                    <xdr:colOff>266700</xdr:colOff>
                    <xdr:row>26</xdr:row>
                    <xdr:rowOff>114300</xdr:rowOff>
                  </from>
                  <to>
                    <xdr:col>2</xdr:col>
                    <xdr:colOff>571500</xdr:colOff>
                    <xdr:row>26</xdr:row>
                    <xdr:rowOff>336550</xdr:rowOff>
                  </to>
                </anchor>
              </controlPr>
            </control>
          </mc:Choice>
        </mc:AlternateContent>
        <mc:AlternateContent xmlns:mc="http://schemas.openxmlformats.org/markup-compatibility/2006">
          <mc:Choice Requires="x14">
            <control shapeId="29724" r:id="rId24" name="Check Box 28">
              <controlPr defaultSize="0" autoFill="0" autoLine="0" autoPict="0">
                <anchor moveWithCells="1">
                  <from>
                    <xdr:col>2</xdr:col>
                    <xdr:colOff>266700</xdr:colOff>
                    <xdr:row>27</xdr:row>
                    <xdr:rowOff>38100</xdr:rowOff>
                  </from>
                  <to>
                    <xdr:col>2</xdr:col>
                    <xdr:colOff>571500</xdr:colOff>
                    <xdr:row>27</xdr:row>
                    <xdr:rowOff>260350</xdr:rowOff>
                  </to>
                </anchor>
              </controlPr>
            </control>
          </mc:Choice>
        </mc:AlternateContent>
        <mc:AlternateContent xmlns:mc="http://schemas.openxmlformats.org/markup-compatibility/2006">
          <mc:Choice Requires="x14">
            <control shapeId="29726" r:id="rId25" name="Check Box 30">
              <controlPr defaultSize="0" autoFill="0" autoLine="0" autoPict="0">
                <anchor moveWithCells="1">
                  <from>
                    <xdr:col>2</xdr:col>
                    <xdr:colOff>266700</xdr:colOff>
                    <xdr:row>28</xdr:row>
                    <xdr:rowOff>50800</xdr:rowOff>
                  </from>
                  <to>
                    <xdr:col>2</xdr:col>
                    <xdr:colOff>571500</xdr:colOff>
                    <xdr:row>29</xdr:row>
                    <xdr:rowOff>12700</xdr:rowOff>
                  </to>
                </anchor>
              </controlPr>
            </control>
          </mc:Choice>
        </mc:AlternateContent>
        <mc:AlternateContent xmlns:mc="http://schemas.openxmlformats.org/markup-compatibility/2006">
          <mc:Choice Requires="x14">
            <control shapeId="29727" r:id="rId26" name="Check Box 31">
              <controlPr defaultSize="0" autoFill="0" autoLine="0" autoPict="0">
                <anchor moveWithCells="1">
                  <from>
                    <xdr:col>2</xdr:col>
                    <xdr:colOff>266700</xdr:colOff>
                    <xdr:row>29</xdr:row>
                    <xdr:rowOff>114300</xdr:rowOff>
                  </from>
                  <to>
                    <xdr:col>2</xdr:col>
                    <xdr:colOff>571500</xdr:colOff>
                    <xdr:row>29</xdr:row>
                    <xdr:rowOff>336550</xdr:rowOff>
                  </to>
                </anchor>
              </controlPr>
            </control>
          </mc:Choice>
        </mc:AlternateContent>
        <mc:AlternateContent xmlns:mc="http://schemas.openxmlformats.org/markup-compatibility/2006">
          <mc:Choice Requires="x14">
            <control shapeId="29728" r:id="rId27" name="Check Box 32">
              <controlPr defaultSize="0" autoFill="0" autoLine="0" autoPict="0">
                <anchor moveWithCells="1">
                  <from>
                    <xdr:col>2</xdr:col>
                    <xdr:colOff>266700</xdr:colOff>
                    <xdr:row>30</xdr:row>
                    <xdr:rowOff>31750</xdr:rowOff>
                  </from>
                  <to>
                    <xdr:col>2</xdr:col>
                    <xdr:colOff>571500</xdr:colOff>
                    <xdr:row>30</xdr:row>
                    <xdr:rowOff>247650</xdr:rowOff>
                  </to>
                </anchor>
              </controlPr>
            </control>
          </mc:Choice>
        </mc:AlternateContent>
        <mc:AlternateContent xmlns:mc="http://schemas.openxmlformats.org/markup-compatibility/2006">
          <mc:Choice Requires="x14">
            <control shapeId="29729" r:id="rId28" name="Check Box 33">
              <controlPr defaultSize="0" autoFill="0" autoLine="0" autoPict="0">
                <anchor moveWithCells="1">
                  <from>
                    <xdr:col>2</xdr:col>
                    <xdr:colOff>266700</xdr:colOff>
                    <xdr:row>31</xdr:row>
                    <xdr:rowOff>114300</xdr:rowOff>
                  </from>
                  <to>
                    <xdr:col>2</xdr:col>
                    <xdr:colOff>571500</xdr:colOff>
                    <xdr:row>31</xdr:row>
                    <xdr:rowOff>336550</xdr:rowOff>
                  </to>
                </anchor>
              </controlPr>
            </control>
          </mc:Choice>
        </mc:AlternateContent>
        <mc:AlternateContent xmlns:mc="http://schemas.openxmlformats.org/markup-compatibility/2006">
          <mc:Choice Requires="x14">
            <control shapeId="29730" r:id="rId29" name="Check Box 34">
              <controlPr defaultSize="0" autoFill="0" autoLine="0" autoPict="0">
                <anchor moveWithCells="1">
                  <from>
                    <xdr:col>2</xdr:col>
                    <xdr:colOff>266700</xdr:colOff>
                    <xdr:row>32</xdr:row>
                    <xdr:rowOff>31750</xdr:rowOff>
                  </from>
                  <to>
                    <xdr:col>2</xdr:col>
                    <xdr:colOff>571500</xdr:colOff>
                    <xdr:row>32</xdr:row>
                    <xdr:rowOff>247650</xdr:rowOff>
                  </to>
                </anchor>
              </controlPr>
            </control>
          </mc:Choice>
        </mc:AlternateContent>
        <mc:AlternateContent xmlns:mc="http://schemas.openxmlformats.org/markup-compatibility/2006">
          <mc:Choice Requires="x14">
            <control shapeId="29731" r:id="rId30" name="Check Box 35">
              <controlPr defaultSize="0" autoFill="0" autoLine="0" autoPict="0">
                <anchor moveWithCells="1">
                  <from>
                    <xdr:col>2</xdr:col>
                    <xdr:colOff>266700</xdr:colOff>
                    <xdr:row>33</xdr:row>
                    <xdr:rowOff>31750</xdr:rowOff>
                  </from>
                  <to>
                    <xdr:col>2</xdr:col>
                    <xdr:colOff>571500</xdr:colOff>
                    <xdr:row>33</xdr:row>
                    <xdr:rowOff>247650</xdr:rowOff>
                  </to>
                </anchor>
              </controlPr>
            </control>
          </mc:Choice>
        </mc:AlternateContent>
        <mc:AlternateContent xmlns:mc="http://schemas.openxmlformats.org/markup-compatibility/2006">
          <mc:Choice Requires="x14">
            <control shapeId="29732" r:id="rId31" name="Check Box 36">
              <controlPr defaultSize="0" autoFill="0" autoLine="0" autoPict="0">
                <anchor moveWithCells="1">
                  <from>
                    <xdr:col>2</xdr:col>
                    <xdr:colOff>266700</xdr:colOff>
                    <xdr:row>34</xdr:row>
                    <xdr:rowOff>114300</xdr:rowOff>
                  </from>
                  <to>
                    <xdr:col>2</xdr:col>
                    <xdr:colOff>571500</xdr:colOff>
                    <xdr:row>34</xdr:row>
                    <xdr:rowOff>336550</xdr:rowOff>
                  </to>
                </anchor>
              </controlPr>
            </control>
          </mc:Choice>
        </mc:AlternateContent>
        <mc:AlternateContent xmlns:mc="http://schemas.openxmlformats.org/markup-compatibility/2006">
          <mc:Choice Requires="x14">
            <control shapeId="29733" r:id="rId32" name="Check Box 37">
              <controlPr defaultSize="0" autoFill="0" autoLine="0" autoPict="0">
                <anchor moveWithCells="1">
                  <from>
                    <xdr:col>2</xdr:col>
                    <xdr:colOff>266700</xdr:colOff>
                    <xdr:row>35</xdr:row>
                    <xdr:rowOff>114300</xdr:rowOff>
                  </from>
                  <to>
                    <xdr:col>2</xdr:col>
                    <xdr:colOff>571500</xdr:colOff>
                    <xdr:row>35</xdr:row>
                    <xdr:rowOff>336550</xdr:rowOff>
                  </to>
                </anchor>
              </controlPr>
            </control>
          </mc:Choice>
        </mc:AlternateContent>
        <mc:AlternateContent xmlns:mc="http://schemas.openxmlformats.org/markup-compatibility/2006">
          <mc:Choice Requires="x14">
            <control shapeId="29734" r:id="rId33" name="Check Box 38">
              <controlPr defaultSize="0" autoFill="0" autoLine="0" autoPict="0">
                <anchor moveWithCells="1">
                  <from>
                    <xdr:col>2</xdr:col>
                    <xdr:colOff>266700</xdr:colOff>
                    <xdr:row>36</xdr:row>
                    <xdr:rowOff>12700</xdr:rowOff>
                  </from>
                  <to>
                    <xdr:col>2</xdr:col>
                    <xdr:colOff>571500</xdr:colOff>
                    <xdr:row>36</xdr:row>
                    <xdr:rowOff>228600</xdr:rowOff>
                  </to>
                </anchor>
              </controlPr>
            </control>
          </mc:Choice>
        </mc:AlternateContent>
        <mc:AlternateContent xmlns:mc="http://schemas.openxmlformats.org/markup-compatibility/2006">
          <mc:Choice Requires="x14">
            <control shapeId="29735" r:id="rId34" name="Check Box 39">
              <controlPr defaultSize="0" autoFill="0" autoLine="0" autoPict="0">
                <anchor moveWithCells="1">
                  <from>
                    <xdr:col>2</xdr:col>
                    <xdr:colOff>266700</xdr:colOff>
                    <xdr:row>37</xdr:row>
                    <xdr:rowOff>50800</xdr:rowOff>
                  </from>
                  <to>
                    <xdr:col>2</xdr:col>
                    <xdr:colOff>571500</xdr:colOff>
                    <xdr:row>37</xdr:row>
                    <xdr:rowOff>266700</xdr:rowOff>
                  </to>
                </anchor>
              </controlPr>
            </control>
          </mc:Choice>
        </mc:AlternateContent>
        <mc:AlternateContent xmlns:mc="http://schemas.openxmlformats.org/markup-compatibility/2006">
          <mc:Choice Requires="x14">
            <control shapeId="29736" r:id="rId35" name="Check Box 40">
              <controlPr defaultSize="0" autoFill="0" autoLine="0" autoPict="0">
                <anchor moveWithCells="1">
                  <from>
                    <xdr:col>2</xdr:col>
                    <xdr:colOff>266700</xdr:colOff>
                    <xdr:row>39</xdr:row>
                    <xdr:rowOff>114300</xdr:rowOff>
                  </from>
                  <to>
                    <xdr:col>2</xdr:col>
                    <xdr:colOff>571500</xdr:colOff>
                    <xdr:row>39</xdr:row>
                    <xdr:rowOff>336550</xdr:rowOff>
                  </to>
                </anchor>
              </controlPr>
            </control>
          </mc:Choice>
        </mc:AlternateContent>
        <mc:AlternateContent xmlns:mc="http://schemas.openxmlformats.org/markup-compatibility/2006">
          <mc:Choice Requires="x14">
            <control shapeId="29737" r:id="rId36" name="Check Box 41">
              <controlPr defaultSize="0" autoFill="0" autoLine="0" autoPict="0">
                <anchor moveWithCells="1">
                  <from>
                    <xdr:col>2</xdr:col>
                    <xdr:colOff>266700</xdr:colOff>
                    <xdr:row>40</xdr:row>
                    <xdr:rowOff>50800</xdr:rowOff>
                  </from>
                  <to>
                    <xdr:col>2</xdr:col>
                    <xdr:colOff>571500</xdr:colOff>
                    <xdr:row>40</xdr:row>
                    <xdr:rowOff>266700</xdr:rowOff>
                  </to>
                </anchor>
              </controlPr>
            </control>
          </mc:Choice>
        </mc:AlternateContent>
        <mc:AlternateContent xmlns:mc="http://schemas.openxmlformats.org/markup-compatibility/2006">
          <mc:Choice Requires="x14">
            <control shapeId="29738" r:id="rId37" name="Check Box 42">
              <controlPr defaultSize="0" autoFill="0" autoLine="0" autoPict="0">
                <anchor moveWithCells="1">
                  <from>
                    <xdr:col>2</xdr:col>
                    <xdr:colOff>266700</xdr:colOff>
                    <xdr:row>41</xdr:row>
                    <xdr:rowOff>1028700</xdr:rowOff>
                  </from>
                  <to>
                    <xdr:col>2</xdr:col>
                    <xdr:colOff>571500</xdr:colOff>
                    <xdr:row>41</xdr:row>
                    <xdr:rowOff>1250950</xdr:rowOff>
                  </to>
                </anchor>
              </controlPr>
            </control>
          </mc:Choice>
        </mc:AlternateContent>
        <mc:AlternateContent xmlns:mc="http://schemas.openxmlformats.org/markup-compatibility/2006">
          <mc:Choice Requires="x14">
            <control shapeId="29742" r:id="rId38" name="Check Box 46">
              <controlPr defaultSize="0" autoFill="0" autoLine="0" autoPict="0">
                <anchor moveWithCells="1">
                  <from>
                    <xdr:col>2</xdr:col>
                    <xdr:colOff>266700</xdr:colOff>
                    <xdr:row>38</xdr:row>
                    <xdr:rowOff>114300</xdr:rowOff>
                  </from>
                  <to>
                    <xdr:col>2</xdr:col>
                    <xdr:colOff>571500</xdr:colOff>
                    <xdr:row>38</xdr:row>
                    <xdr:rowOff>336550</xdr:rowOff>
                  </to>
                </anchor>
              </controlPr>
            </control>
          </mc:Choice>
        </mc:AlternateContent>
        <mc:AlternateContent xmlns:mc="http://schemas.openxmlformats.org/markup-compatibility/2006">
          <mc:Choice Requires="x14">
            <control shapeId="29743" r:id="rId39" name="Check Box 47">
              <controlPr defaultSize="0" autoFill="0" autoLine="0" autoPict="0">
                <anchor moveWithCells="1">
                  <from>
                    <xdr:col>2</xdr:col>
                    <xdr:colOff>266700</xdr:colOff>
                    <xdr:row>14</xdr:row>
                    <xdr:rowOff>107950</xdr:rowOff>
                  </from>
                  <to>
                    <xdr:col>2</xdr:col>
                    <xdr:colOff>571500</xdr:colOff>
                    <xdr:row>14</xdr:row>
                    <xdr:rowOff>323850</xdr:rowOff>
                  </to>
                </anchor>
              </controlPr>
            </control>
          </mc:Choice>
        </mc:AlternateContent>
        <mc:AlternateContent xmlns:mc="http://schemas.openxmlformats.org/markup-compatibility/2006">
          <mc:Choice Requires="x14">
            <control shapeId="29744" r:id="rId40" name="Check Box 48">
              <controlPr defaultSize="0" autoFill="0" autoLine="0" autoPict="0">
                <anchor moveWithCells="1">
                  <from>
                    <xdr:col>2</xdr:col>
                    <xdr:colOff>266700</xdr:colOff>
                    <xdr:row>15</xdr:row>
                    <xdr:rowOff>171450</xdr:rowOff>
                  </from>
                  <to>
                    <xdr:col>2</xdr:col>
                    <xdr:colOff>571500</xdr:colOff>
                    <xdr:row>15</xdr:row>
                    <xdr:rowOff>393700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containsText" priority="12" operator="containsText" id="{C8ED6D44-8DC0-4019-9555-A68D63670F66}">
            <xm:f>NOT(ISERROR(SEARCH($G$27,G27)))</xm:f>
            <xm:f>$G$27</xm:f>
            <x14:dxf>
              <font>
                <b/>
                <i val="0"/>
                <color auto="1"/>
              </font>
              <fill>
                <patternFill>
                  <bgColor rgb="FF92D050"/>
                </patternFill>
              </fill>
              <border>
                <left style="thin">
                  <color auto="1"/>
                </left>
                <right style="thin">
                  <color auto="1"/>
                </right>
                <top style="thin">
                  <color auto="1"/>
                </top>
                <bottom style="thin">
                  <color auto="1"/>
                </bottom>
                <vertical/>
                <horizontal/>
              </border>
            </x14:dxf>
          </x14:cfRule>
          <xm:sqref>G27</xm:sqref>
        </x14:conditionalFormatting>
        <x14:conditionalFormatting xmlns:xm="http://schemas.microsoft.com/office/excel/2006/main">
          <x14:cfRule type="containsText" priority="2" operator="containsText" id="{8A7EFB83-E5E5-422A-992D-8D14BC14CEC6}">
            <xm:f>NOT(ISERROR(SEARCH($G$39,G39)))</xm:f>
            <xm:f>$G$39</xm:f>
            <x14:dxf>
              <font>
                <b/>
                <i val="0"/>
                <color auto="1"/>
              </font>
              <fill>
                <patternFill>
                  <bgColor rgb="FF92D050"/>
                </patternFill>
              </fill>
              <border>
                <left style="thin">
                  <color auto="1"/>
                </left>
                <right style="thin">
                  <color auto="1"/>
                </right>
                <top style="thin">
                  <color auto="1"/>
                </top>
                <bottom style="thin">
                  <color auto="1"/>
                </bottom>
                <vertical/>
                <horizontal/>
              </border>
            </x14:dxf>
          </x14:cfRule>
          <xm:sqref>G39</xm:sqref>
        </x14:conditionalFormatting>
        <x14:conditionalFormatting xmlns:xm="http://schemas.microsoft.com/office/excel/2006/main">
          <x14:cfRule type="containsText" priority="1" operator="containsText" id="{49EFE4E8-914E-4D4E-8D41-EE4ED438CDFD}">
            <xm:f>NOT(ISERROR(SEARCH($G$29,G40)))</xm:f>
            <xm:f>$G$29</xm:f>
            <x14:dxf>
              <font>
                <b/>
                <i val="0"/>
                <color auto="1"/>
              </font>
              <fill>
                <patternFill>
                  <bgColor rgb="FFFF0000"/>
                </patternFill>
              </fill>
              <border>
                <left style="thin">
                  <color auto="1"/>
                </left>
                <right style="thin">
                  <color auto="1"/>
                </right>
                <top style="thin">
                  <color auto="1"/>
                </top>
                <bottom style="thin">
                  <color auto="1"/>
                </bottom>
                <vertical/>
                <horizontal/>
              </border>
            </x14:dxf>
          </x14:cfRule>
          <xm:sqref>G40</xm:sqref>
        </x14:conditionalFormatting>
      </x14:conditionalFormatting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4"/>
  <sheetViews>
    <sheetView zoomScaleNormal="100" workbookViewId="0">
      <selection sqref="A1:C10"/>
    </sheetView>
  </sheetViews>
  <sheetFormatPr defaultRowHeight="14.5" x14ac:dyDescent="0.35"/>
  <cols>
    <col min="1" max="1" width="19.26953125" style="70" customWidth="1"/>
    <col min="2" max="2" width="60.453125" customWidth="1"/>
    <col min="3" max="3" width="46" customWidth="1"/>
  </cols>
  <sheetData>
    <row r="1" spans="1:8" ht="25.5" customHeight="1" x14ac:dyDescent="0.35">
      <c r="A1" s="390" t="s">
        <v>417</v>
      </c>
      <c r="B1" s="390"/>
      <c r="C1" s="390"/>
      <c r="D1" s="1"/>
      <c r="E1" s="1"/>
      <c r="F1" s="1"/>
    </row>
    <row r="2" spans="1:8" ht="20.25" customHeight="1" x14ac:dyDescent="0.35">
      <c r="A2" s="390" t="s">
        <v>418</v>
      </c>
      <c r="B2" s="390"/>
      <c r="C2" s="390"/>
      <c r="D2" s="1"/>
      <c r="E2" s="1"/>
      <c r="F2" s="1"/>
    </row>
    <row r="3" spans="1:8" ht="38.25" customHeight="1" x14ac:dyDescent="0.35">
      <c r="A3" s="4" t="s">
        <v>419</v>
      </c>
      <c r="B3" s="327" t="s">
        <v>420</v>
      </c>
      <c r="C3" s="327"/>
      <c r="D3" s="1"/>
      <c r="E3" s="1"/>
      <c r="F3" s="1"/>
    </row>
    <row r="4" spans="1:8" ht="56.25" customHeight="1" x14ac:dyDescent="0.35">
      <c r="A4" s="4" t="s">
        <v>421</v>
      </c>
      <c r="B4" s="327" t="s">
        <v>422</v>
      </c>
      <c r="C4" s="327"/>
      <c r="D4" s="1"/>
      <c r="E4" s="1"/>
      <c r="F4" s="1"/>
    </row>
    <row r="5" spans="1:8" ht="51" customHeight="1" x14ac:dyDescent="0.35">
      <c r="A5" s="4" t="s">
        <v>423</v>
      </c>
      <c r="B5" s="327" t="s">
        <v>424</v>
      </c>
      <c r="C5" s="327"/>
      <c r="D5" s="1"/>
      <c r="E5" s="1"/>
      <c r="F5" s="1"/>
    </row>
    <row r="6" spans="1:8" ht="48" customHeight="1" x14ac:dyDescent="0.35">
      <c r="A6" s="4" t="s">
        <v>425</v>
      </c>
      <c r="B6" s="327" t="s">
        <v>426</v>
      </c>
      <c r="C6" s="327"/>
      <c r="D6" s="1"/>
      <c r="E6" s="1"/>
      <c r="F6" s="1"/>
    </row>
    <row r="7" spans="1:8" ht="79.5" customHeight="1" x14ac:dyDescent="0.35">
      <c r="A7" s="4" t="s">
        <v>427</v>
      </c>
      <c r="B7" s="327" t="s">
        <v>428</v>
      </c>
      <c r="C7" s="327"/>
      <c r="D7" s="1"/>
      <c r="E7" s="1"/>
      <c r="F7" s="1"/>
    </row>
    <row r="8" spans="1:8" ht="64.5" customHeight="1" x14ac:dyDescent="0.35">
      <c r="A8" s="4" t="s">
        <v>429</v>
      </c>
      <c r="B8" s="327" t="s">
        <v>430</v>
      </c>
      <c r="C8" s="327"/>
      <c r="D8" s="1"/>
      <c r="E8" s="1"/>
      <c r="F8" s="1"/>
    </row>
    <row r="9" spans="1:8" ht="47.25" customHeight="1" x14ac:dyDescent="0.35">
      <c r="A9" s="4" t="s">
        <v>431</v>
      </c>
      <c r="B9" s="327" t="s">
        <v>432</v>
      </c>
      <c r="C9" s="327"/>
      <c r="D9" s="1"/>
      <c r="E9" s="1"/>
      <c r="F9" s="1"/>
    </row>
    <row r="10" spans="1:8" ht="79.5" customHeight="1" x14ac:dyDescent="0.35">
      <c r="A10" s="4" t="s">
        <v>681</v>
      </c>
      <c r="B10" s="327" t="s">
        <v>682</v>
      </c>
      <c r="C10" s="327"/>
      <c r="D10" s="1"/>
      <c r="E10" s="1"/>
      <c r="F10" s="1"/>
      <c r="H10" s="1"/>
    </row>
    <row r="11" spans="1:8" x14ac:dyDescent="0.35">
      <c r="A11"/>
    </row>
    <row r="12" spans="1:8" ht="19.5" customHeight="1" x14ac:dyDescent="0.35">
      <c r="A12"/>
    </row>
    <row r="13" spans="1:8" x14ac:dyDescent="0.35">
      <c r="A13"/>
    </row>
    <row r="14" spans="1:8" ht="15.5" x14ac:dyDescent="0.35">
      <c r="A14" s="4"/>
      <c r="B14" s="1"/>
      <c r="C14" s="1"/>
      <c r="D14" s="1"/>
      <c r="E14" s="1"/>
      <c r="F14" s="1"/>
    </row>
    <row r="15" spans="1:8" ht="15.5" x14ac:dyDescent="0.35">
      <c r="A15" s="4"/>
      <c r="B15" s="1"/>
      <c r="C15" s="1"/>
      <c r="D15" s="1"/>
      <c r="E15" s="1"/>
      <c r="F15" s="1"/>
    </row>
    <row r="16" spans="1:8" ht="15.5" x14ac:dyDescent="0.35">
      <c r="A16" s="4"/>
      <c r="B16" s="1"/>
      <c r="C16" s="1"/>
      <c r="D16" s="1"/>
      <c r="E16" s="1"/>
      <c r="F16" s="1"/>
    </row>
    <row r="17" spans="1:6" ht="15.5" x14ac:dyDescent="0.35">
      <c r="A17" s="4"/>
      <c r="B17" s="1"/>
      <c r="C17" s="1"/>
      <c r="D17" s="1"/>
      <c r="E17" s="1"/>
      <c r="F17" s="1"/>
    </row>
    <row r="18" spans="1:6" ht="15.5" x14ac:dyDescent="0.35">
      <c r="A18" s="4"/>
      <c r="B18" s="1"/>
      <c r="C18" s="1"/>
      <c r="D18" s="1"/>
      <c r="E18" s="1"/>
      <c r="F18" s="1"/>
    </row>
    <row r="19" spans="1:6" ht="15.5" x14ac:dyDescent="0.35">
      <c r="A19" s="4"/>
      <c r="B19" s="1"/>
      <c r="C19" s="1"/>
      <c r="D19" s="1"/>
      <c r="E19" s="1"/>
      <c r="F19" s="1"/>
    </row>
    <row r="20" spans="1:6" ht="15.5" x14ac:dyDescent="0.35">
      <c r="A20" s="4"/>
      <c r="B20" s="1"/>
      <c r="C20" s="1"/>
      <c r="D20" s="1"/>
      <c r="E20" s="1"/>
      <c r="F20" s="1"/>
    </row>
    <row r="21" spans="1:6" ht="15.5" x14ac:dyDescent="0.35">
      <c r="A21" s="4"/>
      <c r="B21" s="1"/>
      <c r="C21" s="1"/>
      <c r="D21" s="1"/>
      <c r="E21" s="1"/>
      <c r="F21" s="1"/>
    </row>
    <row r="22" spans="1:6" ht="15.5" x14ac:dyDescent="0.35">
      <c r="A22" s="4"/>
      <c r="B22" s="1"/>
      <c r="C22" s="1"/>
      <c r="D22" s="1"/>
      <c r="E22" s="1"/>
      <c r="F22" s="1"/>
    </row>
    <row r="23" spans="1:6" ht="15.5" x14ac:dyDescent="0.35">
      <c r="A23" s="4"/>
      <c r="B23" s="1"/>
      <c r="C23" s="1"/>
      <c r="D23" s="1"/>
      <c r="E23" s="1"/>
      <c r="F23" s="1"/>
    </row>
    <row r="24" spans="1:6" ht="15.5" x14ac:dyDescent="0.35">
      <c r="A24" s="4"/>
      <c r="B24" s="1"/>
      <c r="C24" s="1"/>
      <c r="D24" s="1"/>
      <c r="E24" s="1"/>
      <c r="F24" s="1"/>
    </row>
  </sheetData>
  <mergeCells count="10">
    <mergeCell ref="A1:C1"/>
    <mergeCell ref="A2:C2"/>
    <mergeCell ref="B3:C3"/>
    <mergeCell ref="B4:C4"/>
    <mergeCell ref="B5:C5"/>
    <mergeCell ref="B7:C7"/>
    <mergeCell ref="B8:C8"/>
    <mergeCell ref="B9:C9"/>
    <mergeCell ref="B10:C10"/>
    <mergeCell ref="B6:C6"/>
  </mergeCells>
  <pageMargins left="0.7" right="0.7" top="0.75" bottom="0.75" header="0.3" footer="0.3"/>
  <pageSetup scale="71"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2"/>
  <sheetViews>
    <sheetView zoomScaleNormal="100" workbookViewId="0">
      <selection sqref="A1:A12"/>
    </sheetView>
  </sheetViews>
  <sheetFormatPr defaultColWidth="9.1796875" defaultRowHeight="14.5" x14ac:dyDescent="0.35"/>
  <cols>
    <col min="1" max="1" width="107.81640625" style="305" customWidth="1"/>
    <col min="2" max="16384" width="9.1796875" style="305"/>
  </cols>
  <sheetData>
    <row r="1" spans="1:12" ht="27" customHeight="1" x14ac:dyDescent="0.35">
      <c r="A1" s="304" t="s">
        <v>433</v>
      </c>
      <c r="B1" s="199"/>
      <c r="C1" s="199"/>
      <c r="D1" s="199"/>
      <c r="E1" s="199"/>
      <c r="F1" s="199"/>
      <c r="G1" s="199"/>
      <c r="H1" s="199"/>
      <c r="I1" s="199"/>
      <c r="J1" s="199"/>
      <c r="K1" s="199"/>
      <c r="L1" s="199"/>
    </row>
    <row r="2" spans="1:12" ht="27" customHeight="1" x14ac:dyDescent="0.35">
      <c r="A2" s="199" t="s">
        <v>434</v>
      </c>
      <c r="B2" s="199"/>
      <c r="C2" s="199"/>
      <c r="D2" s="199"/>
      <c r="E2" s="199"/>
      <c r="F2" s="199"/>
      <c r="G2" s="199"/>
      <c r="H2" s="199"/>
      <c r="I2" s="199"/>
      <c r="J2" s="199"/>
      <c r="K2" s="199"/>
      <c r="L2" s="199"/>
    </row>
    <row r="3" spans="1:12" ht="27.75" customHeight="1" x14ac:dyDescent="0.35">
      <c r="A3" s="199" t="s">
        <v>435</v>
      </c>
      <c r="B3" s="199"/>
      <c r="C3" s="199"/>
      <c r="D3" s="199"/>
      <c r="E3" s="199"/>
      <c r="F3" s="199"/>
      <c r="G3" s="199"/>
      <c r="H3" s="199"/>
      <c r="I3" s="199"/>
      <c r="J3" s="199"/>
      <c r="K3" s="199"/>
      <c r="L3" s="199"/>
    </row>
    <row r="4" spans="1:12" ht="27.75" customHeight="1" x14ac:dyDescent="0.35">
      <c r="A4" s="199" t="s">
        <v>436</v>
      </c>
      <c r="B4" s="199"/>
      <c r="C4" s="199"/>
      <c r="D4" s="199"/>
      <c r="E4" s="199"/>
      <c r="F4" s="199"/>
      <c r="G4" s="199"/>
      <c r="H4" s="199"/>
      <c r="I4" s="199"/>
      <c r="J4" s="199"/>
      <c r="K4" s="199"/>
      <c r="L4" s="199"/>
    </row>
    <row r="5" spans="1:12" ht="33" customHeight="1" x14ac:dyDescent="0.35">
      <c r="A5" s="199" t="s">
        <v>437</v>
      </c>
      <c r="B5" s="199"/>
      <c r="C5" s="199"/>
      <c r="D5" s="199"/>
      <c r="E5" s="199"/>
      <c r="F5" s="199"/>
      <c r="G5" s="199"/>
      <c r="H5" s="199"/>
      <c r="I5" s="199"/>
      <c r="J5" s="199"/>
      <c r="K5" s="199"/>
      <c r="L5" s="199"/>
    </row>
    <row r="6" spans="1:12" ht="32.25" customHeight="1" x14ac:dyDescent="0.35">
      <c r="A6" s="199" t="s">
        <v>438</v>
      </c>
      <c r="B6" s="199"/>
      <c r="C6" s="199"/>
      <c r="D6" s="199"/>
      <c r="E6" s="199"/>
      <c r="F6" s="199"/>
      <c r="G6" s="199"/>
      <c r="H6" s="199"/>
      <c r="I6" s="199"/>
      <c r="J6" s="199"/>
      <c r="K6" s="199"/>
      <c r="L6" s="199"/>
    </row>
    <row r="7" spans="1:12" ht="36.75" customHeight="1" x14ac:dyDescent="0.35">
      <c r="A7" s="199" t="s">
        <v>439</v>
      </c>
      <c r="B7" s="199"/>
      <c r="C7" s="199"/>
      <c r="D7" s="199"/>
      <c r="E7" s="199"/>
      <c r="F7" s="199"/>
      <c r="G7" s="199"/>
      <c r="H7" s="199"/>
      <c r="I7" s="199"/>
      <c r="J7" s="199"/>
      <c r="K7" s="199"/>
      <c r="L7" s="199"/>
    </row>
    <row r="8" spans="1:12" ht="33.75" customHeight="1" x14ac:dyDescent="0.35">
      <c r="A8" s="199" t="s">
        <v>440</v>
      </c>
      <c r="B8" s="199"/>
      <c r="C8" s="199"/>
      <c r="D8" s="199"/>
      <c r="E8" s="199"/>
      <c r="F8" s="199"/>
      <c r="G8" s="199"/>
      <c r="H8" s="199"/>
      <c r="I8" s="199"/>
      <c r="J8" s="199"/>
      <c r="K8" s="199"/>
      <c r="L8" s="199"/>
    </row>
    <row r="9" spans="1:12" ht="32.25" customHeight="1" x14ac:dyDescent="0.35">
      <c r="A9" s="199" t="s">
        <v>441</v>
      </c>
      <c r="B9" s="199"/>
      <c r="C9" s="199"/>
      <c r="D9" s="199"/>
      <c r="E9" s="199"/>
      <c r="F9" s="199"/>
      <c r="G9" s="199"/>
      <c r="H9" s="199"/>
      <c r="I9" s="199"/>
      <c r="J9" s="199"/>
      <c r="K9" s="199"/>
      <c r="L9" s="199"/>
    </row>
    <row r="10" spans="1:12" ht="36.75" customHeight="1" x14ac:dyDescent="0.35">
      <c r="A10" s="199" t="s">
        <v>442</v>
      </c>
      <c r="B10" s="199"/>
      <c r="C10" s="199"/>
      <c r="D10" s="199"/>
      <c r="E10" s="199"/>
      <c r="F10" s="199"/>
      <c r="G10" s="199"/>
      <c r="H10" s="199"/>
      <c r="I10" s="199"/>
      <c r="J10" s="199"/>
      <c r="K10" s="199"/>
      <c r="L10" s="199"/>
    </row>
    <row r="11" spans="1:12" ht="32.25" customHeight="1" x14ac:dyDescent="0.35">
      <c r="A11" s="199" t="s">
        <v>443</v>
      </c>
      <c r="B11" s="199"/>
      <c r="C11" s="199"/>
      <c r="D11" s="199"/>
      <c r="E11" s="199"/>
      <c r="F11" s="199"/>
      <c r="G11" s="199"/>
      <c r="H11" s="199"/>
      <c r="I11" s="199"/>
      <c r="J11" s="199"/>
      <c r="K11" s="199"/>
      <c r="L11" s="199"/>
    </row>
    <row r="12" spans="1:12" ht="24" customHeight="1" x14ac:dyDescent="0.35">
      <c r="A12" s="199" t="s">
        <v>444</v>
      </c>
      <c r="B12" s="199"/>
      <c r="C12" s="199"/>
      <c r="D12" s="199"/>
      <c r="E12" s="199"/>
      <c r="F12" s="199"/>
      <c r="G12" s="199"/>
      <c r="H12" s="199"/>
      <c r="I12" s="199"/>
      <c r="J12" s="199"/>
      <c r="K12" s="199"/>
      <c r="L12" s="199"/>
    </row>
  </sheetData>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B30"/>
  <sheetViews>
    <sheetView tabSelected="1" zoomScaleNormal="100" workbookViewId="0">
      <selection sqref="A1:BC24"/>
    </sheetView>
  </sheetViews>
  <sheetFormatPr defaultColWidth="9.1796875" defaultRowHeight="15.5" x14ac:dyDescent="0.35"/>
  <cols>
    <col min="1" max="6" width="9.1796875" style="79"/>
    <col min="7" max="7" width="9.7265625" style="79" bestFit="1" customWidth="1"/>
    <col min="8" max="43" width="9.1796875" style="79"/>
    <col min="44" max="44" width="9.7265625" style="79" customWidth="1"/>
    <col min="45" max="45" width="10.1796875" style="79" customWidth="1"/>
    <col min="46" max="16384" width="9.1796875" style="79"/>
  </cols>
  <sheetData>
    <row r="1" spans="1:54" ht="16" thickBot="1" x14ac:dyDescent="0.4">
      <c r="A1"/>
      <c r="B1"/>
      <c r="C1"/>
      <c r="D1"/>
    </row>
    <row r="2" spans="1:54" x14ac:dyDescent="0.35">
      <c r="A2"/>
      <c r="B2"/>
      <c r="C2"/>
      <c r="D2"/>
      <c r="F2" s="80"/>
      <c r="G2" s="81"/>
      <c r="H2" s="81"/>
      <c r="I2" s="81"/>
      <c r="J2" s="81"/>
      <c r="K2" s="81"/>
      <c r="L2" s="81"/>
      <c r="M2" s="81"/>
      <c r="N2" s="82"/>
      <c r="P2" s="80"/>
      <c r="Q2" s="81"/>
      <c r="R2" s="81"/>
      <c r="S2" s="81"/>
      <c r="T2" s="81"/>
      <c r="U2" s="81"/>
      <c r="V2" s="82"/>
      <c r="X2" s="80"/>
      <c r="Y2" s="81"/>
      <c r="Z2" s="81"/>
      <c r="AA2" s="81"/>
      <c r="AB2" s="81"/>
      <c r="AC2" s="81"/>
      <c r="AD2" s="82"/>
      <c r="AF2" s="80"/>
      <c r="AG2" s="81"/>
      <c r="AH2" s="81"/>
      <c r="AI2" s="81"/>
      <c r="AJ2" s="81"/>
      <c r="AK2" s="81"/>
      <c r="AL2" s="81"/>
      <c r="AM2" s="81"/>
      <c r="AN2" s="81"/>
      <c r="AO2" s="82"/>
      <c r="AQ2" s="80"/>
      <c r="AR2" s="81"/>
      <c r="AS2" s="81"/>
      <c r="AT2" s="81"/>
      <c r="AU2" s="81"/>
      <c r="AV2" s="82"/>
      <c r="AX2" s="80"/>
      <c r="AY2" s="81"/>
      <c r="AZ2" s="81"/>
      <c r="BA2" s="81"/>
      <c r="BB2" s="82"/>
    </row>
    <row r="3" spans="1:54" s="86" customFormat="1" ht="22.5" customHeight="1" thickBot="1" x14ac:dyDescent="0.4">
      <c r="A3"/>
      <c r="B3"/>
      <c r="C3"/>
      <c r="D3"/>
      <c r="F3" s="83"/>
      <c r="G3" s="84" t="s">
        <v>469</v>
      </c>
      <c r="H3" s="84"/>
      <c r="I3" s="84"/>
      <c r="J3" s="84"/>
      <c r="K3" s="84"/>
      <c r="L3" s="84"/>
      <c r="M3" s="84"/>
      <c r="N3" s="85"/>
      <c r="P3" s="83"/>
      <c r="Q3" s="84" t="s">
        <v>470</v>
      </c>
      <c r="R3" s="84"/>
      <c r="S3" s="84"/>
      <c r="T3" s="84"/>
      <c r="U3" s="84"/>
      <c r="V3" s="85"/>
      <c r="X3" s="83"/>
      <c r="Y3" s="84" t="s">
        <v>471</v>
      </c>
      <c r="Z3" s="84"/>
      <c r="AA3" s="84"/>
      <c r="AB3" s="84"/>
      <c r="AC3" s="84"/>
      <c r="AD3" s="85"/>
      <c r="AF3" s="83"/>
      <c r="AG3" s="84" t="s">
        <v>472</v>
      </c>
      <c r="AH3" s="84"/>
      <c r="AI3" s="84"/>
      <c r="AJ3" s="84"/>
      <c r="AK3" s="84"/>
      <c r="AL3" s="84"/>
      <c r="AM3" s="84"/>
      <c r="AN3" s="84"/>
      <c r="AO3" s="85"/>
      <c r="AQ3" s="83"/>
      <c r="AR3" s="84" t="s">
        <v>473</v>
      </c>
      <c r="AS3" s="84"/>
      <c r="AT3" s="84"/>
      <c r="AU3" s="84"/>
      <c r="AV3" s="85"/>
      <c r="AX3" s="83"/>
      <c r="AY3" s="84" t="s">
        <v>501</v>
      </c>
      <c r="AZ3" s="84"/>
      <c r="BA3" s="84"/>
      <c r="BB3" s="85"/>
    </row>
    <row r="4" spans="1:54" s="90" customFormat="1" ht="157.5" customHeight="1" thickBot="1" x14ac:dyDescent="0.4">
      <c r="A4" s="393" t="s">
        <v>653</v>
      </c>
      <c r="B4" s="393"/>
      <c r="C4" s="393"/>
      <c r="D4" s="393"/>
      <c r="E4" s="394"/>
      <c r="F4" s="87"/>
      <c r="G4" s="91" t="s">
        <v>474</v>
      </c>
      <c r="H4" s="92" t="s">
        <v>475</v>
      </c>
      <c r="I4" s="92" t="s">
        <v>476</v>
      </c>
      <c r="J4" s="92" t="s">
        <v>477</v>
      </c>
      <c r="K4" s="93" t="s">
        <v>478</v>
      </c>
      <c r="L4" s="88"/>
      <c r="M4" s="88"/>
      <c r="N4" s="89"/>
      <c r="P4" s="87"/>
      <c r="Q4" s="91" t="s">
        <v>479</v>
      </c>
      <c r="R4" s="92" t="s">
        <v>480</v>
      </c>
      <c r="S4" s="93" t="s">
        <v>491</v>
      </c>
      <c r="T4" s="88"/>
      <c r="U4" s="88"/>
      <c r="V4" s="89"/>
      <c r="X4" s="87"/>
      <c r="Y4" s="91" t="s">
        <v>493</v>
      </c>
      <c r="Z4" s="92" t="s">
        <v>481</v>
      </c>
      <c r="AA4" s="93" t="s">
        <v>492</v>
      </c>
      <c r="AB4" s="88"/>
      <c r="AC4" s="88"/>
      <c r="AD4" s="89"/>
      <c r="AF4" s="87"/>
      <c r="AG4" s="133" t="s">
        <v>482</v>
      </c>
      <c r="AH4" s="134" t="s">
        <v>494</v>
      </c>
      <c r="AI4" s="134" t="s">
        <v>495</v>
      </c>
      <c r="AJ4" s="134" t="s">
        <v>496</v>
      </c>
      <c r="AK4" s="134" t="s">
        <v>497</v>
      </c>
      <c r="AL4" s="135" t="s">
        <v>503</v>
      </c>
      <c r="AM4" s="88"/>
      <c r="AN4" s="88"/>
      <c r="AO4" s="89"/>
      <c r="AQ4" s="87"/>
      <c r="AR4" s="91" t="s">
        <v>498</v>
      </c>
      <c r="AS4" s="93" t="s">
        <v>483</v>
      </c>
      <c r="AT4" s="88"/>
      <c r="AU4" s="88"/>
      <c r="AV4" s="89"/>
      <c r="AX4" s="87"/>
      <c r="AY4" s="94" t="s">
        <v>500</v>
      </c>
      <c r="AZ4" s="88"/>
      <c r="BA4" s="88"/>
      <c r="BB4" s="89"/>
    </row>
    <row r="5" spans="1:54" ht="16" thickBot="1" x14ac:dyDescent="0.4">
      <c r="A5"/>
      <c r="B5" s="127"/>
      <c r="C5" s="128"/>
      <c r="D5" s="129"/>
      <c r="F5" s="95"/>
      <c r="G5" s="98">
        <f>U21</f>
        <v>0</v>
      </c>
      <c r="H5" s="99">
        <f>AC21</f>
        <v>0</v>
      </c>
      <c r="I5" s="99">
        <f>AN21</f>
        <v>0</v>
      </c>
      <c r="J5" s="99">
        <f>AU21</f>
        <v>0</v>
      </c>
      <c r="K5" s="99">
        <f>BA21</f>
        <v>0</v>
      </c>
      <c r="L5" s="96" t="s">
        <v>484</v>
      </c>
      <c r="M5" s="78"/>
      <c r="N5" s="97"/>
      <c r="P5" s="95"/>
      <c r="Q5" s="123">
        <f>'1.1 Staffing'!B121</f>
        <v>0</v>
      </c>
      <c r="R5" s="124">
        <f>'1.2 Staff Qualifications'!C18</f>
        <v>0</v>
      </c>
      <c r="S5" s="125">
        <f>'1.3 Staff Training'!C44</f>
        <v>0</v>
      </c>
      <c r="T5" s="96" t="s">
        <v>484</v>
      </c>
      <c r="U5" s="78"/>
      <c r="V5" s="97"/>
      <c r="X5" s="95"/>
      <c r="Y5" s="123">
        <f>'2.1 Facility Quality'!D75</f>
        <v>0</v>
      </c>
      <c r="Z5" s="124">
        <f>'2.2 Maintenance'!C19</f>
        <v>0</v>
      </c>
      <c r="AA5" s="125">
        <f>'2.3 Hours of Operation'!C25</f>
        <v>0</v>
      </c>
      <c r="AB5" s="96" t="s">
        <v>484</v>
      </c>
      <c r="AC5" s="78"/>
      <c r="AD5" s="97"/>
      <c r="AF5" s="95"/>
      <c r="AG5" s="136">
        <f>'3.0 Single Sailor Programming'!C93</f>
        <v>0</v>
      </c>
      <c r="AH5" s="137">
        <f>'3.0 Single Sailor Programming'!C137</f>
        <v>0</v>
      </c>
      <c r="AI5" s="137">
        <f>'3.0 Single Sailor Programming'!C149</f>
        <v>0</v>
      </c>
      <c r="AJ5" s="137">
        <f>'3.0 Single Sailor Programming'!C168</f>
        <v>0</v>
      </c>
      <c r="AK5" s="137">
        <f>'3.0 Single Sailor Programming'!C178</f>
        <v>0</v>
      </c>
      <c r="AL5" s="138">
        <f>'3.0 Single Sailor Programming'!C198</f>
        <v>0</v>
      </c>
      <c r="AM5" s="96" t="s">
        <v>484</v>
      </c>
      <c r="AN5" s="78"/>
      <c r="AO5" s="97"/>
      <c r="AQ5" s="95"/>
      <c r="AR5" s="123">
        <f>'4.1 Equipment Type'!C70</f>
        <v>0</v>
      </c>
      <c r="AS5" s="125">
        <f>'4.2 Equipment Replacement'!C16</f>
        <v>0</v>
      </c>
      <c r="AT5" s="96" t="s">
        <v>484</v>
      </c>
      <c r="AU5" s="78"/>
      <c r="AV5" s="97"/>
      <c r="AX5" s="95"/>
      <c r="AY5" s="126">
        <f>'5.1 Administration'!C45</f>
        <v>0</v>
      </c>
      <c r="AZ5" s="96" t="s">
        <v>484</v>
      </c>
      <c r="BA5" s="78"/>
      <c r="BB5" s="97"/>
    </row>
    <row r="6" spans="1:54" ht="16" thickBot="1" x14ac:dyDescent="0.4">
      <c r="A6"/>
      <c r="B6" s="391" t="s">
        <v>502</v>
      </c>
      <c r="C6" s="392"/>
      <c r="D6" s="297">
        <f>M21/100</f>
        <v>0</v>
      </c>
      <c r="F6" s="95"/>
      <c r="G6" s="78"/>
      <c r="H6" s="78"/>
      <c r="I6" s="78"/>
      <c r="J6" s="78"/>
      <c r="K6" s="78"/>
      <c r="L6" s="78"/>
      <c r="M6" s="78"/>
      <c r="N6" s="97"/>
      <c r="P6" s="95"/>
      <c r="Q6" s="78"/>
      <c r="R6" s="78"/>
      <c r="S6" s="78"/>
      <c r="T6" s="78"/>
      <c r="U6" s="78"/>
      <c r="V6" s="97"/>
      <c r="X6" s="95"/>
      <c r="Y6" s="78"/>
      <c r="Z6" s="78"/>
      <c r="AA6" s="78"/>
      <c r="AB6" s="78"/>
      <c r="AC6" s="78"/>
      <c r="AD6" s="97"/>
      <c r="AF6" s="95"/>
      <c r="AG6" s="78"/>
      <c r="AH6" s="78"/>
      <c r="AI6" s="78"/>
      <c r="AJ6" s="78"/>
      <c r="AK6" s="78"/>
      <c r="AL6" s="78"/>
      <c r="AM6" s="78"/>
      <c r="AN6" s="78"/>
      <c r="AO6" s="97"/>
      <c r="AQ6" s="95"/>
      <c r="AR6" s="78"/>
      <c r="AS6" s="78"/>
      <c r="AT6" s="78"/>
      <c r="AU6" s="78"/>
      <c r="AV6" s="97"/>
      <c r="AX6" s="95"/>
      <c r="AY6" s="78"/>
      <c r="AZ6" s="78"/>
      <c r="BA6" s="78"/>
      <c r="BB6" s="97"/>
    </row>
    <row r="7" spans="1:54" ht="16" thickBot="1" x14ac:dyDescent="0.4">
      <c r="A7"/>
      <c r="B7" s="130"/>
      <c r="C7" s="131"/>
      <c r="D7" s="132"/>
      <c r="F7" s="95"/>
      <c r="G7" s="101">
        <v>1000</v>
      </c>
      <c r="H7" s="102">
        <v>1000</v>
      </c>
      <c r="I7" s="102">
        <v>1000</v>
      </c>
      <c r="J7" s="102">
        <v>1000</v>
      </c>
      <c r="K7" s="103">
        <v>100</v>
      </c>
      <c r="L7" s="100">
        <v>10</v>
      </c>
      <c r="M7" s="78"/>
      <c r="N7" s="97"/>
      <c r="P7" s="95"/>
      <c r="Q7" s="101">
        <v>100</v>
      </c>
      <c r="R7" s="102">
        <v>100</v>
      </c>
      <c r="S7" s="103">
        <v>100</v>
      </c>
      <c r="T7" s="100">
        <v>10</v>
      </c>
      <c r="U7" s="78"/>
      <c r="V7" s="97"/>
      <c r="X7" s="95"/>
      <c r="Y7" s="101">
        <v>100</v>
      </c>
      <c r="Z7" s="102">
        <v>100</v>
      </c>
      <c r="AA7" s="103">
        <v>100</v>
      </c>
      <c r="AB7" s="100">
        <v>10</v>
      </c>
      <c r="AC7" s="78"/>
      <c r="AD7" s="97"/>
      <c r="AF7" s="95"/>
      <c r="AG7" s="101">
        <v>100</v>
      </c>
      <c r="AH7" s="102">
        <v>100</v>
      </c>
      <c r="AI7" s="102">
        <v>100</v>
      </c>
      <c r="AJ7" s="102">
        <v>100</v>
      </c>
      <c r="AK7" s="102">
        <v>100</v>
      </c>
      <c r="AL7" s="103">
        <v>100</v>
      </c>
      <c r="AM7" s="100">
        <v>10</v>
      </c>
      <c r="AN7" s="78"/>
      <c r="AO7" s="97"/>
      <c r="AQ7" s="95"/>
      <c r="AR7" s="101">
        <v>100</v>
      </c>
      <c r="AS7" s="103">
        <v>100</v>
      </c>
      <c r="AT7" s="100">
        <v>10</v>
      </c>
      <c r="AU7" s="78"/>
      <c r="AV7" s="97"/>
      <c r="AX7" s="95"/>
      <c r="AY7" s="104">
        <v>100</v>
      </c>
      <c r="AZ7" s="100">
        <v>10</v>
      </c>
      <c r="BA7" s="78"/>
      <c r="BB7" s="97"/>
    </row>
    <row r="8" spans="1:54" x14ac:dyDescent="0.35">
      <c r="A8"/>
      <c r="B8"/>
      <c r="C8"/>
      <c r="D8"/>
      <c r="F8" s="95"/>
      <c r="G8" s="105">
        <v>900</v>
      </c>
      <c r="H8" s="106">
        <v>900</v>
      </c>
      <c r="I8" s="106">
        <v>900</v>
      </c>
      <c r="J8" s="106">
        <v>900</v>
      </c>
      <c r="K8" s="107">
        <v>90</v>
      </c>
      <c r="L8" s="100">
        <v>9</v>
      </c>
      <c r="M8" s="78"/>
      <c r="N8" s="97"/>
      <c r="P8" s="95"/>
      <c r="Q8" s="105">
        <v>95</v>
      </c>
      <c r="R8" s="106">
        <v>95</v>
      </c>
      <c r="S8" s="107">
        <v>95</v>
      </c>
      <c r="T8" s="100">
        <v>9</v>
      </c>
      <c r="U8" s="78"/>
      <c r="V8" s="97"/>
      <c r="X8" s="95"/>
      <c r="Y8" s="105">
        <v>90</v>
      </c>
      <c r="Z8" s="106">
        <v>90</v>
      </c>
      <c r="AA8" s="107">
        <v>90</v>
      </c>
      <c r="AB8" s="100">
        <v>9</v>
      </c>
      <c r="AC8" s="78"/>
      <c r="AD8" s="97"/>
      <c r="AF8" s="95"/>
      <c r="AG8" s="105">
        <v>95</v>
      </c>
      <c r="AH8" s="106">
        <v>95</v>
      </c>
      <c r="AI8" s="106">
        <v>95</v>
      </c>
      <c r="AJ8" s="106">
        <v>95</v>
      </c>
      <c r="AK8" s="106">
        <v>95</v>
      </c>
      <c r="AL8" s="107">
        <v>95</v>
      </c>
      <c r="AM8" s="100">
        <v>9</v>
      </c>
      <c r="AN8" s="78"/>
      <c r="AO8" s="97"/>
      <c r="AQ8" s="95"/>
      <c r="AR8" s="105">
        <v>95</v>
      </c>
      <c r="AS8" s="107">
        <v>90</v>
      </c>
      <c r="AT8" s="100">
        <v>9</v>
      </c>
      <c r="AU8" s="78"/>
      <c r="AV8" s="97"/>
      <c r="AX8" s="95"/>
      <c r="AY8" s="108">
        <v>95</v>
      </c>
      <c r="AZ8" s="100">
        <v>9</v>
      </c>
      <c r="BA8" s="78"/>
      <c r="BB8" s="97"/>
    </row>
    <row r="9" spans="1:54" x14ac:dyDescent="0.35">
      <c r="A9" s="273"/>
      <c r="B9"/>
      <c r="C9"/>
      <c r="D9"/>
      <c r="F9" s="95"/>
      <c r="G9" s="105">
        <v>800</v>
      </c>
      <c r="H9" s="106">
        <v>800</v>
      </c>
      <c r="I9" s="106">
        <v>800</v>
      </c>
      <c r="J9" s="106">
        <v>800</v>
      </c>
      <c r="K9" s="107">
        <v>80</v>
      </c>
      <c r="L9" s="100">
        <v>8</v>
      </c>
      <c r="M9" s="78"/>
      <c r="N9" s="97"/>
      <c r="P9" s="95"/>
      <c r="Q9" s="105">
        <v>90</v>
      </c>
      <c r="R9" s="106">
        <v>90</v>
      </c>
      <c r="S9" s="107">
        <v>90</v>
      </c>
      <c r="T9" s="100">
        <v>8</v>
      </c>
      <c r="U9" s="78"/>
      <c r="V9" s="97"/>
      <c r="X9" s="95"/>
      <c r="Y9" s="105">
        <v>80</v>
      </c>
      <c r="Z9" s="106">
        <v>80</v>
      </c>
      <c r="AA9" s="107">
        <v>80</v>
      </c>
      <c r="AB9" s="100">
        <v>8</v>
      </c>
      <c r="AC9" s="78"/>
      <c r="AD9" s="97"/>
      <c r="AF9" s="95"/>
      <c r="AG9" s="105">
        <v>90</v>
      </c>
      <c r="AH9" s="106">
        <v>90</v>
      </c>
      <c r="AI9" s="106">
        <v>90</v>
      </c>
      <c r="AJ9" s="106">
        <v>90</v>
      </c>
      <c r="AK9" s="106">
        <v>90</v>
      </c>
      <c r="AL9" s="107">
        <v>90</v>
      </c>
      <c r="AM9" s="100">
        <v>8</v>
      </c>
      <c r="AN9" s="78"/>
      <c r="AO9" s="97"/>
      <c r="AQ9" s="95"/>
      <c r="AR9" s="105">
        <v>90</v>
      </c>
      <c r="AS9" s="107">
        <v>80</v>
      </c>
      <c r="AT9" s="100">
        <v>8</v>
      </c>
      <c r="AU9" s="78"/>
      <c r="AV9" s="97"/>
      <c r="AX9" s="95"/>
      <c r="AY9" s="108">
        <v>90</v>
      </c>
      <c r="AZ9" s="100">
        <v>8</v>
      </c>
      <c r="BA9" s="78"/>
      <c r="BB9" s="97"/>
    </row>
    <row r="10" spans="1:54" x14ac:dyDescent="0.35">
      <c r="A10"/>
      <c r="B10"/>
      <c r="C10"/>
      <c r="D10"/>
      <c r="F10" s="95"/>
      <c r="G10" s="105">
        <v>700</v>
      </c>
      <c r="H10" s="106">
        <v>700</v>
      </c>
      <c r="I10" s="106">
        <v>700</v>
      </c>
      <c r="J10" s="106">
        <v>700</v>
      </c>
      <c r="K10" s="107">
        <v>70</v>
      </c>
      <c r="L10" s="100">
        <v>7</v>
      </c>
      <c r="M10" s="78"/>
      <c r="N10" s="97"/>
      <c r="P10" s="95"/>
      <c r="Q10" s="105">
        <v>85</v>
      </c>
      <c r="R10" s="106">
        <v>85</v>
      </c>
      <c r="S10" s="107">
        <v>85</v>
      </c>
      <c r="T10" s="100">
        <v>7</v>
      </c>
      <c r="U10" s="78"/>
      <c r="V10" s="97"/>
      <c r="X10" s="95"/>
      <c r="Y10" s="105">
        <v>70</v>
      </c>
      <c r="Z10" s="106">
        <v>70</v>
      </c>
      <c r="AA10" s="107">
        <v>70</v>
      </c>
      <c r="AB10" s="100">
        <v>7</v>
      </c>
      <c r="AC10" s="78"/>
      <c r="AD10" s="97"/>
      <c r="AF10" s="95"/>
      <c r="AG10" s="105">
        <v>85</v>
      </c>
      <c r="AH10" s="106">
        <v>85</v>
      </c>
      <c r="AI10" s="106">
        <v>85</v>
      </c>
      <c r="AJ10" s="106">
        <v>85</v>
      </c>
      <c r="AK10" s="106">
        <v>85</v>
      </c>
      <c r="AL10" s="107">
        <v>85</v>
      </c>
      <c r="AM10" s="100">
        <v>7</v>
      </c>
      <c r="AN10" s="78"/>
      <c r="AO10" s="97"/>
      <c r="AQ10" s="95"/>
      <c r="AR10" s="105">
        <v>85</v>
      </c>
      <c r="AS10" s="107">
        <v>70</v>
      </c>
      <c r="AT10" s="100">
        <v>7</v>
      </c>
      <c r="AU10" s="78"/>
      <c r="AV10" s="97"/>
      <c r="AX10" s="95"/>
      <c r="AY10" s="108">
        <v>85</v>
      </c>
      <c r="AZ10" s="100">
        <v>7</v>
      </c>
      <c r="BA10" s="78"/>
      <c r="BB10" s="97"/>
    </row>
    <row r="11" spans="1:54" x14ac:dyDescent="0.35">
      <c r="A11"/>
      <c r="B11"/>
      <c r="C11"/>
      <c r="D11"/>
      <c r="F11" s="95"/>
      <c r="G11" s="105">
        <v>600</v>
      </c>
      <c r="H11" s="106">
        <v>600</v>
      </c>
      <c r="I11" s="106">
        <v>600</v>
      </c>
      <c r="J11" s="106">
        <v>600</v>
      </c>
      <c r="K11" s="107">
        <v>60</v>
      </c>
      <c r="L11" s="100">
        <v>6</v>
      </c>
      <c r="M11" s="78"/>
      <c r="N11" s="97"/>
      <c r="P11" s="95"/>
      <c r="Q11" s="105">
        <v>80</v>
      </c>
      <c r="R11" s="106">
        <v>80</v>
      </c>
      <c r="S11" s="107">
        <v>80</v>
      </c>
      <c r="T11" s="100">
        <v>6</v>
      </c>
      <c r="U11" s="78"/>
      <c r="V11" s="97"/>
      <c r="X11" s="95"/>
      <c r="Y11" s="105">
        <v>60</v>
      </c>
      <c r="Z11" s="106">
        <v>60</v>
      </c>
      <c r="AA11" s="107">
        <v>60</v>
      </c>
      <c r="AB11" s="100">
        <v>6</v>
      </c>
      <c r="AC11" s="78"/>
      <c r="AD11" s="97"/>
      <c r="AF11" s="95"/>
      <c r="AG11" s="105">
        <v>80</v>
      </c>
      <c r="AH11" s="106">
        <v>80</v>
      </c>
      <c r="AI11" s="106">
        <v>80</v>
      </c>
      <c r="AJ11" s="106">
        <v>80</v>
      </c>
      <c r="AK11" s="106">
        <v>80</v>
      </c>
      <c r="AL11" s="107">
        <v>80</v>
      </c>
      <c r="AM11" s="100">
        <v>6</v>
      </c>
      <c r="AN11" s="78"/>
      <c r="AO11" s="97"/>
      <c r="AQ11" s="95"/>
      <c r="AR11" s="105">
        <v>80</v>
      </c>
      <c r="AS11" s="107">
        <v>60</v>
      </c>
      <c r="AT11" s="100">
        <v>6</v>
      </c>
      <c r="AU11" s="78"/>
      <c r="AV11" s="97"/>
      <c r="AX11" s="95"/>
      <c r="AY11" s="108">
        <v>80</v>
      </c>
      <c r="AZ11" s="100">
        <v>6</v>
      </c>
      <c r="BA11" s="78"/>
      <c r="BB11" s="97"/>
    </row>
    <row r="12" spans="1:54" x14ac:dyDescent="0.35">
      <c r="A12"/>
      <c r="B12"/>
      <c r="C12"/>
      <c r="D12"/>
      <c r="F12" s="95"/>
      <c r="G12" s="105">
        <v>500</v>
      </c>
      <c r="H12" s="106">
        <v>500</v>
      </c>
      <c r="I12" s="106">
        <v>500</v>
      </c>
      <c r="J12" s="106">
        <v>500</v>
      </c>
      <c r="K12" s="107">
        <v>50</v>
      </c>
      <c r="L12" s="100">
        <v>5</v>
      </c>
      <c r="M12" s="78"/>
      <c r="N12" s="97"/>
      <c r="P12" s="95"/>
      <c r="Q12" s="105">
        <v>75</v>
      </c>
      <c r="R12" s="106">
        <v>75</v>
      </c>
      <c r="S12" s="107">
        <v>75</v>
      </c>
      <c r="T12" s="100">
        <v>5</v>
      </c>
      <c r="U12" s="78"/>
      <c r="V12" s="97"/>
      <c r="X12" s="95"/>
      <c r="Y12" s="105">
        <v>50</v>
      </c>
      <c r="Z12" s="106">
        <v>50</v>
      </c>
      <c r="AA12" s="107">
        <v>50</v>
      </c>
      <c r="AB12" s="100">
        <v>5</v>
      </c>
      <c r="AC12" s="78"/>
      <c r="AD12" s="97"/>
      <c r="AF12" s="95"/>
      <c r="AG12" s="105">
        <v>75</v>
      </c>
      <c r="AH12" s="106">
        <v>75</v>
      </c>
      <c r="AI12" s="106">
        <v>75</v>
      </c>
      <c r="AJ12" s="106">
        <v>75</v>
      </c>
      <c r="AK12" s="106">
        <v>75</v>
      </c>
      <c r="AL12" s="107">
        <v>75</v>
      </c>
      <c r="AM12" s="100">
        <v>5</v>
      </c>
      <c r="AN12" s="78"/>
      <c r="AO12" s="97"/>
      <c r="AQ12" s="95"/>
      <c r="AR12" s="105">
        <v>75</v>
      </c>
      <c r="AS12" s="107">
        <v>50</v>
      </c>
      <c r="AT12" s="100">
        <v>5</v>
      </c>
      <c r="AU12" s="78"/>
      <c r="AV12" s="97"/>
      <c r="AX12" s="95"/>
      <c r="AY12" s="108">
        <v>75</v>
      </c>
      <c r="AZ12" s="100">
        <v>5</v>
      </c>
      <c r="BA12" s="78"/>
      <c r="BB12" s="97"/>
    </row>
    <row r="13" spans="1:54" x14ac:dyDescent="0.35">
      <c r="A13"/>
      <c r="B13"/>
      <c r="C13"/>
      <c r="D13"/>
      <c r="F13" s="95"/>
      <c r="G13" s="105">
        <v>400</v>
      </c>
      <c r="H13" s="106">
        <v>400</v>
      </c>
      <c r="I13" s="106">
        <v>400</v>
      </c>
      <c r="J13" s="106">
        <v>400</v>
      </c>
      <c r="K13" s="107">
        <v>40</v>
      </c>
      <c r="L13" s="100">
        <v>4</v>
      </c>
      <c r="M13" s="78"/>
      <c r="N13" s="97"/>
      <c r="P13" s="95"/>
      <c r="Q13" s="105">
        <v>70</v>
      </c>
      <c r="R13" s="106">
        <v>70</v>
      </c>
      <c r="S13" s="107">
        <v>70</v>
      </c>
      <c r="T13" s="100">
        <v>4</v>
      </c>
      <c r="U13" s="78"/>
      <c r="V13" s="97"/>
      <c r="X13" s="95"/>
      <c r="Y13" s="105">
        <v>40</v>
      </c>
      <c r="Z13" s="106">
        <v>40</v>
      </c>
      <c r="AA13" s="107">
        <v>40</v>
      </c>
      <c r="AB13" s="100">
        <v>4</v>
      </c>
      <c r="AC13" s="78"/>
      <c r="AD13" s="97"/>
      <c r="AF13" s="95"/>
      <c r="AG13" s="105">
        <v>70</v>
      </c>
      <c r="AH13" s="106">
        <v>70</v>
      </c>
      <c r="AI13" s="106">
        <v>70</v>
      </c>
      <c r="AJ13" s="106">
        <v>70</v>
      </c>
      <c r="AK13" s="106">
        <v>70</v>
      </c>
      <c r="AL13" s="107">
        <v>70</v>
      </c>
      <c r="AM13" s="100">
        <v>4</v>
      </c>
      <c r="AN13" s="78"/>
      <c r="AO13" s="97"/>
      <c r="AQ13" s="95"/>
      <c r="AR13" s="105">
        <v>70</v>
      </c>
      <c r="AS13" s="107">
        <v>40</v>
      </c>
      <c r="AT13" s="100">
        <v>4</v>
      </c>
      <c r="AU13" s="78"/>
      <c r="AV13" s="97"/>
      <c r="AX13" s="95"/>
      <c r="AY13" s="108">
        <v>70</v>
      </c>
      <c r="AZ13" s="100">
        <v>4</v>
      </c>
      <c r="BA13" s="78"/>
      <c r="BB13" s="97"/>
    </row>
    <row r="14" spans="1:54" x14ac:dyDescent="0.35">
      <c r="A14"/>
      <c r="B14"/>
      <c r="C14"/>
      <c r="D14"/>
      <c r="F14" s="95"/>
      <c r="G14" s="105">
        <v>300</v>
      </c>
      <c r="H14" s="106">
        <v>300</v>
      </c>
      <c r="I14" s="106">
        <v>300</v>
      </c>
      <c r="J14" s="106">
        <v>300</v>
      </c>
      <c r="K14" s="107">
        <v>30</v>
      </c>
      <c r="L14" s="100">
        <v>3</v>
      </c>
      <c r="M14" s="78"/>
      <c r="N14" s="97"/>
      <c r="P14" s="95"/>
      <c r="Q14" s="105">
        <v>65</v>
      </c>
      <c r="R14" s="106">
        <v>65</v>
      </c>
      <c r="S14" s="107">
        <v>65</v>
      </c>
      <c r="T14" s="100">
        <v>3</v>
      </c>
      <c r="U14" s="78"/>
      <c r="V14" s="97"/>
      <c r="X14" s="95"/>
      <c r="Y14" s="105">
        <v>30</v>
      </c>
      <c r="Z14" s="106">
        <v>30</v>
      </c>
      <c r="AA14" s="107">
        <v>30</v>
      </c>
      <c r="AB14" s="100">
        <v>3</v>
      </c>
      <c r="AC14" s="78"/>
      <c r="AD14" s="97"/>
      <c r="AF14" s="95"/>
      <c r="AG14" s="105">
        <v>65</v>
      </c>
      <c r="AH14" s="106">
        <v>65</v>
      </c>
      <c r="AI14" s="106">
        <v>65</v>
      </c>
      <c r="AJ14" s="106">
        <v>65</v>
      </c>
      <c r="AK14" s="106">
        <v>65</v>
      </c>
      <c r="AL14" s="107">
        <v>65</v>
      </c>
      <c r="AM14" s="100">
        <v>3</v>
      </c>
      <c r="AN14" s="78"/>
      <c r="AO14" s="97"/>
      <c r="AQ14" s="95"/>
      <c r="AR14" s="105">
        <v>65</v>
      </c>
      <c r="AS14" s="107">
        <v>30</v>
      </c>
      <c r="AT14" s="100">
        <v>3</v>
      </c>
      <c r="AU14" s="78"/>
      <c r="AV14" s="97"/>
      <c r="AX14" s="95"/>
      <c r="AY14" s="108">
        <v>65</v>
      </c>
      <c r="AZ14" s="100">
        <v>3</v>
      </c>
      <c r="BA14" s="78"/>
      <c r="BB14" s="97"/>
    </row>
    <row r="15" spans="1:54" x14ac:dyDescent="0.35">
      <c r="A15"/>
      <c r="B15"/>
      <c r="C15"/>
      <c r="D15"/>
      <c r="F15" s="95"/>
      <c r="G15" s="105">
        <v>200</v>
      </c>
      <c r="H15" s="106">
        <v>200</v>
      </c>
      <c r="I15" s="106">
        <v>200</v>
      </c>
      <c r="J15" s="106">
        <v>200</v>
      </c>
      <c r="K15" s="107">
        <v>20</v>
      </c>
      <c r="L15" s="100">
        <v>2</v>
      </c>
      <c r="M15" s="78"/>
      <c r="N15" s="97"/>
      <c r="P15" s="95"/>
      <c r="Q15" s="105">
        <v>60</v>
      </c>
      <c r="R15" s="106">
        <v>60</v>
      </c>
      <c r="S15" s="107">
        <v>60</v>
      </c>
      <c r="T15" s="100">
        <v>2</v>
      </c>
      <c r="U15" s="78"/>
      <c r="V15" s="97"/>
      <c r="X15" s="95"/>
      <c r="Y15" s="105">
        <v>20</v>
      </c>
      <c r="Z15" s="106">
        <v>20</v>
      </c>
      <c r="AA15" s="107">
        <v>20</v>
      </c>
      <c r="AB15" s="100">
        <v>2</v>
      </c>
      <c r="AC15" s="78"/>
      <c r="AD15" s="97"/>
      <c r="AF15" s="95"/>
      <c r="AG15" s="105">
        <v>60</v>
      </c>
      <c r="AH15" s="106">
        <v>60</v>
      </c>
      <c r="AI15" s="106">
        <v>60</v>
      </c>
      <c r="AJ15" s="106">
        <v>60</v>
      </c>
      <c r="AK15" s="106">
        <v>60</v>
      </c>
      <c r="AL15" s="107">
        <v>60</v>
      </c>
      <c r="AM15" s="100">
        <v>2</v>
      </c>
      <c r="AN15" s="78"/>
      <c r="AO15" s="97"/>
      <c r="AQ15" s="95"/>
      <c r="AR15" s="105">
        <v>60</v>
      </c>
      <c r="AS15" s="107">
        <v>20</v>
      </c>
      <c r="AT15" s="100">
        <v>2</v>
      </c>
      <c r="AU15" s="78"/>
      <c r="AV15" s="97"/>
      <c r="AX15" s="95"/>
      <c r="AY15" s="108">
        <v>60</v>
      </c>
      <c r="AZ15" s="100">
        <v>2</v>
      </c>
      <c r="BA15" s="78"/>
      <c r="BB15" s="97"/>
    </row>
    <row r="16" spans="1:54" x14ac:dyDescent="0.35">
      <c r="A16"/>
      <c r="B16"/>
      <c r="C16"/>
      <c r="D16"/>
      <c r="F16" s="95"/>
      <c r="G16" s="105">
        <v>100</v>
      </c>
      <c r="H16" s="106">
        <v>100</v>
      </c>
      <c r="I16" s="106">
        <v>100</v>
      </c>
      <c r="J16" s="106">
        <v>100</v>
      </c>
      <c r="K16" s="107">
        <v>10</v>
      </c>
      <c r="L16" s="100">
        <v>1</v>
      </c>
      <c r="M16" s="78"/>
      <c r="N16" s="97"/>
      <c r="P16" s="95"/>
      <c r="Q16" s="105">
        <v>55</v>
      </c>
      <c r="R16" s="106">
        <v>55</v>
      </c>
      <c r="S16" s="107">
        <v>55</v>
      </c>
      <c r="T16" s="100">
        <v>1</v>
      </c>
      <c r="U16" s="78"/>
      <c r="V16" s="97"/>
      <c r="X16" s="95"/>
      <c r="Y16" s="105">
        <v>10</v>
      </c>
      <c r="Z16" s="106">
        <v>10</v>
      </c>
      <c r="AA16" s="107">
        <v>10</v>
      </c>
      <c r="AB16" s="100">
        <v>1</v>
      </c>
      <c r="AC16" s="78"/>
      <c r="AD16" s="97"/>
      <c r="AF16" s="95"/>
      <c r="AG16" s="105">
        <v>55</v>
      </c>
      <c r="AH16" s="106">
        <v>55</v>
      </c>
      <c r="AI16" s="106">
        <v>55</v>
      </c>
      <c r="AJ16" s="106">
        <v>55</v>
      </c>
      <c r="AK16" s="106">
        <v>55</v>
      </c>
      <c r="AL16" s="107">
        <v>55</v>
      </c>
      <c r="AM16" s="100">
        <v>1</v>
      </c>
      <c r="AN16" s="78"/>
      <c r="AO16" s="97"/>
      <c r="AQ16" s="95"/>
      <c r="AR16" s="105">
        <v>55</v>
      </c>
      <c r="AS16" s="107">
        <v>10</v>
      </c>
      <c r="AT16" s="100">
        <v>1</v>
      </c>
      <c r="AU16" s="78"/>
      <c r="AV16" s="97"/>
      <c r="AX16" s="95"/>
      <c r="AY16" s="108">
        <v>55</v>
      </c>
      <c r="AZ16" s="100">
        <v>1</v>
      </c>
      <c r="BA16" s="78"/>
      <c r="BB16" s="97"/>
    </row>
    <row r="17" spans="1:54" ht="16" thickBot="1" x14ac:dyDescent="0.4">
      <c r="A17"/>
      <c r="B17"/>
      <c r="C17"/>
      <c r="D17"/>
      <c r="F17" s="95"/>
      <c r="G17" s="109">
        <v>0</v>
      </c>
      <c r="H17" s="110">
        <v>0</v>
      </c>
      <c r="I17" s="110">
        <v>0</v>
      </c>
      <c r="J17" s="110">
        <v>0</v>
      </c>
      <c r="K17" s="111">
        <v>0</v>
      </c>
      <c r="L17" s="100">
        <v>0</v>
      </c>
      <c r="M17" s="78"/>
      <c r="N17" s="97"/>
      <c r="P17" s="95"/>
      <c r="Q17" s="109">
        <v>50</v>
      </c>
      <c r="R17" s="110">
        <v>50</v>
      </c>
      <c r="S17" s="111">
        <v>50</v>
      </c>
      <c r="T17" s="100">
        <v>0</v>
      </c>
      <c r="U17" s="78"/>
      <c r="V17" s="97"/>
      <c r="X17" s="95"/>
      <c r="Y17" s="109">
        <v>0</v>
      </c>
      <c r="Z17" s="110">
        <v>0</v>
      </c>
      <c r="AA17" s="111">
        <v>0</v>
      </c>
      <c r="AB17" s="100">
        <v>0</v>
      </c>
      <c r="AC17" s="78"/>
      <c r="AD17" s="97"/>
      <c r="AF17" s="95"/>
      <c r="AG17" s="109">
        <v>50</v>
      </c>
      <c r="AH17" s="110">
        <v>50</v>
      </c>
      <c r="AI17" s="110">
        <v>50</v>
      </c>
      <c r="AJ17" s="110">
        <v>50</v>
      </c>
      <c r="AK17" s="110">
        <v>50</v>
      </c>
      <c r="AL17" s="111">
        <v>50</v>
      </c>
      <c r="AM17" s="100">
        <v>0</v>
      </c>
      <c r="AN17" s="78"/>
      <c r="AO17" s="97"/>
      <c r="AQ17" s="95"/>
      <c r="AR17" s="109">
        <v>50</v>
      </c>
      <c r="AS17" s="111">
        <v>0</v>
      </c>
      <c r="AT17" s="100">
        <v>0</v>
      </c>
      <c r="AU17" s="78"/>
      <c r="AV17" s="97"/>
      <c r="AX17" s="95"/>
      <c r="AY17" s="112">
        <v>50</v>
      </c>
      <c r="AZ17" s="100">
        <v>0</v>
      </c>
      <c r="BA17" s="78"/>
      <c r="BB17" s="97"/>
    </row>
    <row r="18" spans="1:54" ht="16" thickBot="1" x14ac:dyDescent="0.4">
      <c r="A18"/>
      <c r="B18"/>
      <c r="C18"/>
      <c r="D18"/>
      <c r="F18" s="95"/>
      <c r="G18" s="78"/>
      <c r="H18" s="78"/>
      <c r="I18" s="78"/>
      <c r="J18" s="78"/>
      <c r="K18" s="78"/>
      <c r="L18" s="78"/>
      <c r="M18" s="78"/>
      <c r="N18" s="97"/>
      <c r="P18" s="95"/>
      <c r="Q18" s="78"/>
      <c r="R18" s="78"/>
      <c r="S18" s="78"/>
      <c r="T18" s="78"/>
      <c r="U18" s="78"/>
      <c r="V18" s="97"/>
      <c r="X18" s="95"/>
      <c r="Y18" s="78"/>
      <c r="Z18" s="78"/>
      <c r="AA18" s="78"/>
      <c r="AB18" s="78"/>
      <c r="AC18" s="78"/>
      <c r="AD18" s="97"/>
      <c r="AF18" s="95"/>
      <c r="AG18" s="78"/>
      <c r="AH18" s="78"/>
      <c r="AI18" s="78"/>
      <c r="AJ18" s="78"/>
      <c r="AK18" s="78"/>
      <c r="AL18" s="78"/>
      <c r="AM18" s="78"/>
      <c r="AN18" s="78"/>
      <c r="AO18" s="97"/>
      <c r="AQ18" s="95"/>
      <c r="AR18" s="78"/>
      <c r="AS18" s="78"/>
      <c r="AT18" s="78"/>
      <c r="AU18" s="78"/>
      <c r="AV18" s="97"/>
      <c r="AX18" s="95"/>
      <c r="AY18" s="78"/>
      <c r="AZ18" s="78"/>
      <c r="BA18" s="78"/>
      <c r="BB18" s="97"/>
    </row>
    <row r="19" spans="1:54" ht="16" thickBot="1" x14ac:dyDescent="0.4">
      <c r="A19"/>
      <c r="B19"/>
      <c r="C19"/>
      <c r="D19"/>
      <c r="F19" s="95"/>
      <c r="G19" s="113">
        <f>G5/100</f>
        <v>0</v>
      </c>
      <c r="H19" s="113">
        <f t="shared" ref="H19:K19" si="0">H5/100</f>
        <v>0</v>
      </c>
      <c r="I19" s="113">
        <f t="shared" si="0"/>
        <v>0</v>
      </c>
      <c r="J19" s="113">
        <f t="shared" si="0"/>
        <v>0</v>
      </c>
      <c r="K19" s="113">
        <f t="shared" si="0"/>
        <v>0</v>
      </c>
      <c r="L19" s="96" t="s">
        <v>485</v>
      </c>
      <c r="M19" s="78"/>
      <c r="N19" s="97"/>
      <c r="P19" s="95"/>
      <c r="Q19" s="113">
        <f>Q5*10</f>
        <v>0</v>
      </c>
      <c r="R19" s="114">
        <f t="shared" ref="R19:S19" si="1">R5*10</f>
        <v>0</v>
      </c>
      <c r="S19" s="115">
        <f t="shared" si="1"/>
        <v>0</v>
      </c>
      <c r="T19" s="96" t="s">
        <v>485</v>
      </c>
      <c r="U19" s="78"/>
      <c r="V19" s="97"/>
      <c r="X19" s="95"/>
      <c r="Y19" s="113">
        <f>Y5*10</f>
        <v>0</v>
      </c>
      <c r="Z19" s="114">
        <f t="shared" ref="Z19:AA19" si="2">Z5*10</f>
        <v>0</v>
      </c>
      <c r="AA19" s="115">
        <f t="shared" si="2"/>
        <v>0</v>
      </c>
      <c r="AB19" s="96" t="s">
        <v>485</v>
      </c>
      <c r="AC19" s="78"/>
      <c r="AD19" s="97"/>
      <c r="AF19" s="95"/>
      <c r="AG19" s="113">
        <f>AG5*10</f>
        <v>0</v>
      </c>
      <c r="AH19" s="114">
        <f t="shared" ref="AH19:AK19" si="3">AH5*10</f>
        <v>0</v>
      </c>
      <c r="AI19" s="114">
        <f t="shared" si="3"/>
        <v>0</v>
      </c>
      <c r="AJ19" s="114">
        <f t="shared" si="3"/>
        <v>0</v>
      </c>
      <c r="AK19" s="114">
        <f t="shared" si="3"/>
        <v>0</v>
      </c>
      <c r="AL19" s="115">
        <f t="shared" ref="AL19" si="4">AL5*10</f>
        <v>0</v>
      </c>
      <c r="AM19" s="96" t="s">
        <v>485</v>
      </c>
      <c r="AN19" s="78"/>
      <c r="AO19" s="97"/>
      <c r="AQ19" s="95"/>
      <c r="AR19" s="113">
        <f t="shared" ref="AR19" si="5">AR5*10</f>
        <v>0</v>
      </c>
      <c r="AS19" s="115">
        <f>AS5*10</f>
        <v>0</v>
      </c>
      <c r="AT19" s="96" t="s">
        <v>485</v>
      </c>
      <c r="AU19" s="78"/>
      <c r="AV19" s="97"/>
      <c r="AX19" s="95"/>
      <c r="AY19" s="116">
        <f t="shared" ref="AY19" si="6">AY5*10</f>
        <v>0</v>
      </c>
      <c r="AZ19" s="96" t="s">
        <v>485</v>
      </c>
      <c r="BA19" s="78"/>
      <c r="BB19" s="97"/>
    </row>
    <row r="20" spans="1:54" x14ac:dyDescent="0.35">
      <c r="A20"/>
      <c r="B20"/>
      <c r="C20"/>
      <c r="D20"/>
      <c r="F20" s="95"/>
      <c r="G20" s="139">
        <v>30</v>
      </c>
      <c r="H20" s="140">
        <v>10</v>
      </c>
      <c r="I20" s="140">
        <v>35</v>
      </c>
      <c r="J20" s="140">
        <v>15</v>
      </c>
      <c r="K20" s="141">
        <v>10</v>
      </c>
      <c r="L20" s="96" t="s">
        <v>486</v>
      </c>
      <c r="M20" s="117" t="s">
        <v>487</v>
      </c>
      <c r="N20" s="97"/>
      <c r="P20" s="95"/>
      <c r="Q20" s="105">
        <v>50</v>
      </c>
      <c r="R20" s="106">
        <v>25</v>
      </c>
      <c r="S20" s="107">
        <v>25</v>
      </c>
      <c r="T20" s="96" t="s">
        <v>486</v>
      </c>
      <c r="U20" s="117" t="s">
        <v>487</v>
      </c>
      <c r="V20" s="97"/>
      <c r="X20" s="95"/>
      <c r="Y20" s="139">
        <v>30</v>
      </c>
      <c r="Z20" s="140">
        <v>30</v>
      </c>
      <c r="AA20" s="141">
        <v>40</v>
      </c>
      <c r="AB20" s="96" t="s">
        <v>486</v>
      </c>
      <c r="AC20" s="117" t="s">
        <v>487</v>
      </c>
      <c r="AD20" s="97"/>
      <c r="AF20" s="95"/>
      <c r="AG20" s="139">
        <v>25</v>
      </c>
      <c r="AH20" s="140">
        <v>25</v>
      </c>
      <c r="AI20" s="140">
        <v>15</v>
      </c>
      <c r="AJ20" s="140">
        <v>15</v>
      </c>
      <c r="AK20" s="140">
        <v>15</v>
      </c>
      <c r="AL20" s="141">
        <v>5</v>
      </c>
      <c r="AM20" s="96" t="s">
        <v>486</v>
      </c>
      <c r="AN20" s="117" t="s">
        <v>487</v>
      </c>
      <c r="AO20" s="97"/>
      <c r="AQ20" s="95"/>
      <c r="AR20" s="105">
        <v>55</v>
      </c>
      <c r="AS20" s="107">
        <v>45</v>
      </c>
      <c r="AT20" s="96" t="s">
        <v>486</v>
      </c>
      <c r="AU20" s="117" t="s">
        <v>487</v>
      </c>
      <c r="AV20" s="97"/>
      <c r="AX20" s="95"/>
      <c r="AY20" s="142">
        <v>100</v>
      </c>
      <c r="AZ20" s="96" t="s">
        <v>486</v>
      </c>
      <c r="BA20" s="117" t="s">
        <v>487</v>
      </c>
      <c r="BB20" s="97"/>
    </row>
    <row r="21" spans="1:54" ht="16" thickBot="1" x14ac:dyDescent="0.4">
      <c r="A21"/>
      <c r="B21"/>
      <c r="C21"/>
      <c r="D21"/>
      <c r="F21" s="95"/>
      <c r="G21" s="109">
        <f>G19*G20</f>
        <v>0</v>
      </c>
      <c r="H21" s="110">
        <f t="shared" ref="H21:K21" si="7">H19*H20</f>
        <v>0</v>
      </c>
      <c r="I21" s="110">
        <f t="shared" si="7"/>
        <v>0</v>
      </c>
      <c r="J21" s="110">
        <f t="shared" si="7"/>
        <v>0</v>
      </c>
      <c r="K21" s="111">
        <f t="shared" si="7"/>
        <v>0</v>
      </c>
      <c r="L21" s="96" t="s">
        <v>488</v>
      </c>
      <c r="M21" s="118">
        <f>SUM(G21:K21)</f>
        <v>0</v>
      </c>
      <c r="N21" s="97"/>
      <c r="P21" s="95"/>
      <c r="Q21" s="109">
        <f>Q19*Q20</f>
        <v>0</v>
      </c>
      <c r="R21" s="110">
        <f t="shared" ref="R21:S21" si="8">R19*R20</f>
        <v>0</v>
      </c>
      <c r="S21" s="111">
        <f t="shared" si="8"/>
        <v>0</v>
      </c>
      <c r="T21" s="96" t="s">
        <v>488</v>
      </c>
      <c r="U21" s="118">
        <f>SUM(Q21:S21)</f>
        <v>0</v>
      </c>
      <c r="V21" s="97"/>
      <c r="X21" s="95"/>
      <c r="Y21" s="109">
        <f>Y19*Y20</f>
        <v>0</v>
      </c>
      <c r="Z21" s="110">
        <f t="shared" ref="Z21" si="9">Z19*Z20</f>
        <v>0</v>
      </c>
      <c r="AA21" s="111">
        <f t="shared" ref="AA21" si="10">AA19*AA20</f>
        <v>0</v>
      </c>
      <c r="AB21" s="96" t="s">
        <v>488</v>
      </c>
      <c r="AC21" s="118">
        <f>SUM(Y21:AA21)</f>
        <v>0</v>
      </c>
      <c r="AD21" s="97"/>
      <c r="AF21" s="95"/>
      <c r="AG21" s="109">
        <f>AG19*AG20</f>
        <v>0</v>
      </c>
      <c r="AH21" s="110">
        <f t="shared" ref="AH21" si="11">AH19*AH20</f>
        <v>0</v>
      </c>
      <c r="AI21" s="110">
        <f t="shared" ref="AI21" si="12">AI19*AI20</f>
        <v>0</v>
      </c>
      <c r="AJ21" s="110">
        <f>AJ19*AJ20</f>
        <v>0</v>
      </c>
      <c r="AK21" s="110">
        <f t="shared" ref="AK21:AL21" si="13">AK19*AK20</f>
        <v>0</v>
      </c>
      <c r="AL21" s="111">
        <f t="shared" si="13"/>
        <v>0</v>
      </c>
      <c r="AM21" s="96" t="s">
        <v>488</v>
      </c>
      <c r="AN21" s="118">
        <f>SUM(AG21:AL21)</f>
        <v>0</v>
      </c>
      <c r="AO21" s="97"/>
      <c r="AQ21" s="95"/>
      <c r="AR21" s="109">
        <f t="shared" ref="AR21:AS21" si="14">AR19*AR20</f>
        <v>0</v>
      </c>
      <c r="AS21" s="111">
        <f t="shared" si="14"/>
        <v>0</v>
      </c>
      <c r="AT21" s="96" t="s">
        <v>488</v>
      </c>
      <c r="AU21" s="118">
        <f>SUM(AR21:AS21)</f>
        <v>0</v>
      </c>
      <c r="AV21" s="97"/>
      <c r="AX21" s="95"/>
      <c r="AY21" s="112">
        <f t="shared" ref="AY21" si="15">AY19*AY20</f>
        <v>0</v>
      </c>
      <c r="AZ21" s="96" t="s">
        <v>488</v>
      </c>
      <c r="BA21" s="118">
        <f>AY21</f>
        <v>0</v>
      </c>
      <c r="BB21" s="97"/>
    </row>
    <row r="22" spans="1:54" ht="16" thickBot="1" x14ac:dyDescent="0.4">
      <c r="A22"/>
      <c r="B22"/>
      <c r="C22"/>
      <c r="D22"/>
      <c r="F22" s="119"/>
      <c r="G22" s="120"/>
      <c r="H22" s="120"/>
      <c r="I22" s="120"/>
      <c r="J22" s="120"/>
      <c r="K22" s="120"/>
      <c r="L22" s="120"/>
      <c r="M22" s="120"/>
      <c r="N22" s="121"/>
      <c r="P22" s="119"/>
      <c r="Q22" s="120"/>
      <c r="R22" s="120"/>
      <c r="S22" s="120"/>
      <c r="T22" s="120"/>
      <c r="U22" s="120"/>
      <c r="V22" s="121"/>
      <c r="X22" s="119"/>
      <c r="Y22" s="120"/>
      <c r="Z22" s="120"/>
      <c r="AA22" s="120"/>
      <c r="AB22" s="120"/>
      <c r="AC22" s="120"/>
      <c r="AD22" s="121"/>
      <c r="AF22" s="119"/>
      <c r="AG22" s="120"/>
      <c r="AH22" s="120"/>
      <c r="AI22" s="120"/>
      <c r="AJ22" s="120"/>
      <c r="AK22" s="120"/>
      <c r="AL22" s="120"/>
      <c r="AM22" s="120"/>
      <c r="AN22" s="120"/>
      <c r="AO22" s="121"/>
      <c r="AQ22" s="119"/>
      <c r="AR22" s="120"/>
      <c r="AS22" s="120"/>
      <c r="AT22" s="120"/>
      <c r="AU22" s="120"/>
      <c r="AV22" s="121"/>
      <c r="AX22" s="119"/>
      <c r="AY22" s="120"/>
      <c r="AZ22" s="120"/>
      <c r="BA22" s="120"/>
      <c r="BB22" s="121"/>
    </row>
    <row r="23" spans="1:54" x14ac:dyDescent="0.35">
      <c r="A23"/>
      <c r="B23"/>
      <c r="C23"/>
      <c r="D23"/>
    </row>
    <row r="24" spans="1:54" x14ac:dyDescent="0.35">
      <c r="A24"/>
      <c r="B24"/>
      <c r="C24"/>
      <c r="D24"/>
    </row>
    <row r="25" spans="1:54" x14ac:dyDescent="0.35">
      <c r="A25"/>
      <c r="B25"/>
      <c r="C25"/>
      <c r="D25"/>
    </row>
    <row r="26" spans="1:54" x14ac:dyDescent="0.35">
      <c r="A26"/>
      <c r="B26"/>
      <c r="C26"/>
      <c r="D26"/>
      <c r="H26" s="79" t="s">
        <v>489</v>
      </c>
      <c r="T26" s="122"/>
    </row>
    <row r="27" spans="1:54" x14ac:dyDescent="0.35">
      <c r="A27"/>
      <c r="B27"/>
      <c r="C27"/>
      <c r="D27"/>
    </row>
    <row r="28" spans="1:54" x14ac:dyDescent="0.35">
      <c r="A28"/>
      <c r="B28"/>
      <c r="C28"/>
      <c r="D28"/>
    </row>
    <row r="29" spans="1:54" x14ac:dyDescent="0.35">
      <c r="A29"/>
      <c r="B29"/>
      <c r="C29"/>
      <c r="D29"/>
    </row>
    <row r="30" spans="1:54" x14ac:dyDescent="0.35">
      <c r="A30"/>
      <c r="B30"/>
      <c r="C30"/>
      <c r="D30"/>
    </row>
  </sheetData>
  <mergeCells count="2">
    <mergeCell ref="B6:C6"/>
    <mergeCell ref="A4:E4"/>
  </mergeCells>
  <pageMargins left="0.7" right="0.7" top="0.75" bottom="0.75" header="0.3" footer="0.3"/>
  <pageSetup scale="65" orientation="portrait" r:id="rId1"/>
  <colBreaks count="2" manualBreakCount="2">
    <brk id="15" max="23" man="1"/>
    <brk id="42" max="23"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5"/>
  <sheetViews>
    <sheetView showGridLines="0" zoomScaleNormal="100" workbookViewId="0">
      <selection activeCell="H2" sqref="H2"/>
    </sheetView>
  </sheetViews>
  <sheetFormatPr defaultRowHeight="14.5" x14ac:dyDescent="0.35"/>
  <cols>
    <col min="1" max="1" width="109.1796875" customWidth="1"/>
  </cols>
  <sheetData>
    <row r="1" spans="1:1" ht="33.75" customHeight="1" x14ac:dyDescent="0.35">
      <c r="A1" s="71" t="s">
        <v>447</v>
      </c>
    </row>
    <row r="2" spans="1:1" ht="165" customHeight="1" x14ac:dyDescent="0.35">
      <c r="A2" s="1" t="s">
        <v>683</v>
      </c>
    </row>
    <row r="3" spans="1:1" ht="89.5" customHeight="1" x14ac:dyDescent="0.35">
      <c r="A3" s="1" t="s">
        <v>721</v>
      </c>
    </row>
    <row r="4" spans="1:1" ht="124.5" customHeight="1" x14ac:dyDescent="0.35">
      <c r="A4" s="1" t="s">
        <v>710</v>
      </c>
    </row>
    <row r="5" spans="1:1" ht="87" customHeight="1" x14ac:dyDescent="0.35">
      <c r="A5" s="1" t="s">
        <v>448</v>
      </c>
    </row>
    <row r="6" spans="1:1" ht="75.5" customHeight="1" x14ac:dyDescent="0.35">
      <c r="A6" s="1" t="s">
        <v>449</v>
      </c>
    </row>
    <row r="7" spans="1:1" ht="63" customHeight="1" x14ac:dyDescent="0.35">
      <c r="A7" s="198" t="s">
        <v>698</v>
      </c>
    </row>
    <row r="8" spans="1:1" ht="15.5" x14ac:dyDescent="0.35">
      <c r="A8" s="1"/>
    </row>
    <row r="9" spans="1:1" ht="15.5" x14ac:dyDescent="0.35">
      <c r="A9" s="1"/>
    </row>
    <row r="10" spans="1:1" ht="15.5" x14ac:dyDescent="0.35">
      <c r="A10" s="1"/>
    </row>
    <row r="11" spans="1:1" ht="15.5" x14ac:dyDescent="0.35">
      <c r="A11" s="1"/>
    </row>
    <row r="12" spans="1:1" ht="15.5" x14ac:dyDescent="0.35">
      <c r="A12" s="1"/>
    </row>
    <row r="13" spans="1:1" ht="15.5" x14ac:dyDescent="0.35">
      <c r="A13" s="1"/>
    </row>
    <row r="14" spans="1:1" ht="15.5" x14ac:dyDescent="0.35">
      <c r="A14" s="1"/>
    </row>
    <row r="15" spans="1:1" ht="15.5" x14ac:dyDescent="0.35">
      <c r="A15" s="1"/>
    </row>
    <row r="16" spans="1:1" ht="15.5" x14ac:dyDescent="0.35">
      <c r="A16" s="1"/>
    </row>
    <row r="17" spans="1:1" ht="15.5" x14ac:dyDescent="0.35">
      <c r="A17" s="1"/>
    </row>
    <row r="18" spans="1:1" ht="15.5" x14ac:dyDescent="0.35">
      <c r="A18" s="1"/>
    </row>
    <row r="19" spans="1:1" ht="15.5" x14ac:dyDescent="0.35">
      <c r="A19" s="1"/>
    </row>
    <row r="20" spans="1:1" ht="15.5" x14ac:dyDescent="0.35">
      <c r="A20" s="1"/>
    </row>
    <row r="21" spans="1:1" ht="15.5" x14ac:dyDescent="0.35">
      <c r="A21" s="1"/>
    </row>
    <row r="22" spans="1:1" ht="15.5" x14ac:dyDescent="0.35">
      <c r="A22" s="1"/>
    </row>
    <row r="23" spans="1:1" ht="15.5" x14ac:dyDescent="0.35">
      <c r="A23" s="1"/>
    </row>
    <row r="24" spans="1:1" ht="15.5" x14ac:dyDescent="0.35">
      <c r="A24" s="1"/>
    </row>
    <row r="25" spans="1:1" ht="15.5" x14ac:dyDescent="0.35">
      <c r="A25" s="1"/>
    </row>
    <row r="26" spans="1:1" ht="15.5" x14ac:dyDescent="0.35">
      <c r="A26" s="1"/>
    </row>
    <row r="27" spans="1:1" ht="15.5" x14ac:dyDescent="0.35">
      <c r="A27" s="1"/>
    </row>
    <row r="28" spans="1:1" ht="15.5" x14ac:dyDescent="0.35">
      <c r="A28" s="1"/>
    </row>
    <row r="29" spans="1:1" ht="15.5" x14ac:dyDescent="0.35">
      <c r="A29" s="1"/>
    </row>
    <row r="30" spans="1:1" ht="15.5" x14ac:dyDescent="0.35">
      <c r="A30" s="1"/>
    </row>
    <row r="31" spans="1:1" ht="15.5" x14ac:dyDescent="0.35">
      <c r="A31" s="1"/>
    </row>
    <row r="32" spans="1:1" ht="15.5" x14ac:dyDescent="0.35">
      <c r="A32" s="1"/>
    </row>
    <row r="33" spans="1:1" ht="15.5" x14ac:dyDescent="0.35">
      <c r="A33" s="1"/>
    </row>
    <row r="34" spans="1:1" ht="15.5" x14ac:dyDescent="0.35">
      <c r="A34" s="1"/>
    </row>
    <row r="35" spans="1:1" ht="15.5" x14ac:dyDescent="0.35">
      <c r="A35" s="1"/>
    </row>
    <row r="36" spans="1:1" ht="15.5" x14ac:dyDescent="0.35">
      <c r="A36" s="1"/>
    </row>
    <row r="37" spans="1:1" ht="15.5" x14ac:dyDescent="0.35">
      <c r="A37" s="1"/>
    </row>
    <row r="38" spans="1:1" ht="15.5" x14ac:dyDescent="0.35">
      <c r="A38" s="1"/>
    </row>
    <row r="39" spans="1:1" ht="15.5" x14ac:dyDescent="0.35">
      <c r="A39" s="1"/>
    </row>
    <row r="40" spans="1:1" ht="15.5" x14ac:dyDescent="0.35">
      <c r="A40" s="1"/>
    </row>
    <row r="41" spans="1:1" ht="15.5" x14ac:dyDescent="0.35">
      <c r="A41" s="1"/>
    </row>
    <row r="42" spans="1:1" ht="15.5" x14ac:dyDescent="0.35">
      <c r="A42" s="1"/>
    </row>
    <row r="43" spans="1:1" ht="15.5" x14ac:dyDescent="0.35">
      <c r="A43" s="1"/>
    </row>
    <row r="44" spans="1:1" ht="15.5" x14ac:dyDescent="0.35">
      <c r="A44" s="1"/>
    </row>
    <row r="45" spans="1:1" ht="15.5" x14ac:dyDescent="0.35">
      <c r="A45" s="1"/>
    </row>
    <row r="46" spans="1:1" ht="15.5" x14ac:dyDescent="0.35">
      <c r="A46" s="1"/>
    </row>
    <row r="47" spans="1:1" ht="15.5" x14ac:dyDescent="0.35">
      <c r="A47" s="1"/>
    </row>
    <row r="48" spans="1:1" ht="15.5" x14ac:dyDescent="0.35">
      <c r="A48" s="1"/>
    </row>
    <row r="49" spans="1:1" ht="15.5" x14ac:dyDescent="0.35">
      <c r="A49" s="1"/>
    </row>
    <row r="50" spans="1:1" ht="15.5" x14ac:dyDescent="0.35">
      <c r="A50" s="1"/>
    </row>
    <row r="51" spans="1:1" ht="15.5" x14ac:dyDescent="0.35">
      <c r="A51" s="1"/>
    </row>
    <row r="52" spans="1:1" ht="15.5" x14ac:dyDescent="0.35">
      <c r="A52" s="1"/>
    </row>
    <row r="53" spans="1:1" ht="15.5" x14ac:dyDescent="0.35">
      <c r="A53" s="1"/>
    </row>
    <row r="54" spans="1:1" ht="15.5" x14ac:dyDescent="0.35">
      <c r="A54" s="1"/>
    </row>
    <row r="55" spans="1:1" ht="15.5" x14ac:dyDescent="0.35">
      <c r="A55" s="1"/>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J123"/>
  <sheetViews>
    <sheetView view="pageBreakPreview" zoomScale="60" zoomScaleNormal="90" workbookViewId="0">
      <selection activeCell="B10" sqref="B10"/>
    </sheetView>
  </sheetViews>
  <sheetFormatPr defaultColWidth="9.1796875" defaultRowHeight="15.5" x14ac:dyDescent="0.35"/>
  <cols>
    <col min="1" max="1" width="77" style="1" customWidth="1"/>
    <col min="2" max="2" width="18" style="1" customWidth="1"/>
    <col min="3" max="3" width="20.26953125" style="1" customWidth="1"/>
    <col min="4" max="4" width="14.54296875" style="23" customWidth="1"/>
    <col min="5" max="5" width="12.54296875" style="5" hidden="1" customWidth="1"/>
    <col min="6" max="6" width="11.81640625" style="5" hidden="1" customWidth="1"/>
    <col min="7" max="7" width="50.26953125" style="1" customWidth="1"/>
    <col min="8" max="10" width="0" style="1" hidden="1" customWidth="1"/>
    <col min="11" max="16384" width="9.1796875" style="1"/>
  </cols>
  <sheetData>
    <row r="1" spans="1:10" ht="24.75" customHeight="1" x14ac:dyDescent="0.35">
      <c r="A1" s="4" t="s">
        <v>456</v>
      </c>
    </row>
    <row r="3" spans="1:10" ht="20.25" customHeight="1" x14ac:dyDescent="0.35">
      <c r="A3" s="4" t="s">
        <v>18</v>
      </c>
    </row>
    <row r="4" spans="1:10" ht="22.5" customHeight="1" thickBot="1" x14ac:dyDescent="0.4">
      <c r="A4" s="325" t="s">
        <v>19</v>
      </c>
      <c r="B4" s="325"/>
      <c r="C4" s="325"/>
    </row>
    <row r="5" spans="1:10" ht="72.75" customHeight="1" thickTop="1" thickBot="1" x14ac:dyDescent="0.4">
      <c r="A5" s="318" t="s">
        <v>457</v>
      </c>
      <c r="B5" s="319"/>
      <c r="C5" s="320"/>
    </row>
    <row r="6" spans="1:10" ht="117" customHeight="1" thickTop="1" thickBot="1" x14ac:dyDescent="0.35">
      <c r="A6" s="161" t="s">
        <v>450</v>
      </c>
      <c r="B6" s="321" t="s">
        <v>458</v>
      </c>
      <c r="C6" s="322"/>
    </row>
    <row r="7" spans="1:10" ht="33.75" customHeight="1" thickTop="1" thickBot="1" x14ac:dyDescent="0.4">
      <c r="A7" s="162" t="s">
        <v>459</v>
      </c>
      <c r="B7" s="75" t="s">
        <v>20</v>
      </c>
      <c r="C7" s="163" t="s">
        <v>460</v>
      </c>
      <c r="D7" s="5" t="s">
        <v>21</v>
      </c>
      <c r="E7" s="5" t="s">
        <v>32</v>
      </c>
      <c r="F7" s="5" t="s">
        <v>468</v>
      </c>
    </row>
    <row r="8" spans="1:10" ht="21" customHeight="1" thickTop="1" x14ac:dyDescent="0.35">
      <c r="A8" s="164" t="s">
        <v>684</v>
      </c>
      <c r="B8" s="74" t="b">
        <v>0</v>
      </c>
      <c r="C8" s="165" t="b">
        <v>0</v>
      </c>
      <c r="D8" s="23">
        <v>20</v>
      </c>
      <c r="E8" s="23">
        <f>IF(B8,D8,0)</f>
        <v>0</v>
      </c>
      <c r="F8" s="23">
        <f>IF(C8,0.5*D8,0)</f>
        <v>0</v>
      </c>
      <c r="G8" s="5" t="str">
        <f>IF(J8=0,"Select One Answer for This Position","")</f>
        <v>Select One Answer for This Position</v>
      </c>
      <c r="H8" s="1">
        <f>IF(B8,1,0)</f>
        <v>0</v>
      </c>
      <c r="I8" s="1">
        <f>IF(C8,1,0)</f>
        <v>0</v>
      </c>
      <c r="J8" s="1">
        <f>SUM(H8+I8)</f>
        <v>0</v>
      </c>
    </row>
    <row r="9" spans="1:10" ht="22.5" customHeight="1" x14ac:dyDescent="0.35">
      <c r="A9" s="166" t="s">
        <v>699</v>
      </c>
      <c r="B9" s="74" t="b">
        <v>0</v>
      </c>
      <c r="C9" s="153" t="b">
        <v>0</v>
      </c>
      <c r="D9" s="23">
        <v>15</v>
      </c>
      <c r="E9" s="23">
        <f t="shared" ref="E9:E21" si="0">IF(B9,D9,0)</f>
        <v>0</v>
      </c>
      <c r="F9" s="23">
        <f>IF(C9,0.5*D9,0)</f>
        <v>0</v>
      </c>
      <c r="G9" s="5" t="str">
        <f>IF(J8&gt;1,"Entry Error, Select One Answer for This Position","")</f>
        <v/>
      </c>
      <c r="H9" s="1">
        <f>IF(B9,1,0)</f>
        <v>0</v>
      </c>
      <c r="I9" s="1">
        <f>IF(C9,1,0)</f>
        <v>0</v>
      </c>
      <c r="J9" s="1">
        <f>SUM(H9+I9)</f>
        <v>0</v>
      </c>
    </row>
    <row r="10" spans="1:10" ht="19.5" customHeight="1" x14ac:dyDescent="0.35">
      <c r="A10" s="166" t="s">
        <v>699</v>
      </c>
      <c r="B10" s="74" t="b">
        <v>0</v>
      </c>
      <c r="C10" s="153" t="b">
        <v>0</v>
      </c>
      <c r="D10" s="23">
        <v>15</v>
      </c>
      <c r="E10" s="23">
        <f t="shared" si="0"/>
        <v>0</v>
      </c>
      <c r="G10" s="5" t="str">
        <f>IF(J9=0,"Select One Answer for This Position","")</f>
        <v>Select One Answer for This Position</v>
      </c>
    </row>
    <row r="11" spans="1:10" ht="22.5" customHeight="1" x14ac:dyDescent="0.35">
      <c r="A11" s="166" t="s">
        <v>461</v>
      </c>
      <c r="B11" s="74" t="b">
        <v>0</v>
      </c>
      <c r="C11" s="151"/>
      <c r="D11" s="23">
        <v>3</v>
      </c>
      <c r="E11" s="23">
        <f t="shared" si="0"/>
        <v>0</v>
      </c>
      <c r="G11" s="5" t="str">
        <f>IF(J9&gt;1,"Entry Error, Select One Answer for This Position","")</f>
        <v/>
      </c>
    </row>
    <row r="12" spans="1:10" ht="21.75" customHeight="1" x14ac:dyDescent="0.35">
      <c r="A12" s="166" t="s">
        <v>461</v>
      </c>
      <c r="B12" s="74" t="b">
        <v>0</v>
      </c>
      <c r="C12" s="151"/>
      <c r="D12" s="23">
        <v>3</v>
      </c>
      <c r="E12" s="23">
        <f t="shared" si="0"/>
        <v>0</v>
      </c>
      <c r="G12" s="5" t="str">
        <f>IF(J12=0,"Select One Answer for This Position","")</f>
        <v>Select One Answer for This Position</v>
      </c>
      <c r="H12" s="1">
        <f>IF(B10,1,0)</f>
        <v>0</v>
      </c>
      <c r="I12" s="1">
        <f>IF(C10,1,0)</f>
        <v>0</v>
      </c>
      <c r="J12" s="1">
        <f>SUM(H12+I12)</f>
        <v>0</v>
      </c>
    </row>
    <row r="13" spans="1:10" ht="20.25" customHeight="1" x14ac:dyDescent="0.35">
      <c r="A13" s="166" t="s">
        <v>461</v>
      </c>
      <c r="B13" s="74" t="b">
        <v>0</v>
      </c>
      <c r="C13" s="151"/>
      <c r="D13" s="23">
        <v>3</v>
      </c>
      <c r="E13" s="23">
        <f t="shared" si="0"/>
        <v>0</v>
      </c>
      <c r="G13" s="5" t="str">
        <f>IF(J12&gt;1,"Entry Error, Select One Answer for This Position","")</f>
        <v/>
      </c>
    </row>
    <row r="14" spans="1:10" ht="20.25" customHeight="1" x14ac:dyDescent="0.35">
      <c r="A14" s="166" t="s">
        <v>461</v>
      </c>
      <c r="B14" s="74" t="b">
        <v>0</v>
      </c>
      <c r="C14" s="151"/>
      <c r="D14" s="23">
        <v>3</v>
      </c>
      <c r="E14" s="23">
        <f t="shared" si="0"/>
        <v>0</v>
      </c>
    </row>
    <row r="15" spans="1:10" ht="21.75" customHeight="1" x14ac:dyDescent="0.35">
      <c r="A15" s="166" t="s">
        <v>461</v>
      </c>
      <c r="B15" s="74" t="b">
        <v>0</v>
      </c>
      <c r="C15" s="151"/>
      <c r="D15" s="23">
        <v>3</v>
      </c>
      <c r="E15" s="23">
        <f t="shared" si="0"/>
        <v>0</v>
      </c>
    </row>
    <row r="16" spans="1:10" ht="20.25" customHeight="1" x14ac:dyDescent="0.35">
      <c r="A16" s="166" t="s">
        <v>461</v>
      </c>
      <c r="B16" s="74" t="b">
        <v>0</v>
      </c>
      <c r="C16" s="151"/>
      <c r="D16" s="23">
        <v>3</v>
      </c>
      <c r="E16" s="23">
        <f t="shared" si="0"/>
        <v>0</v>
      </c>
    </row>
    <row r="17" spans="1:10" ht="22.5" customHeight="1" x14ac:dyDescent="0.35">
      <c r="A17" s="166" t="s">
        <v>461</v>
      </c>
      <c r="B17" s="74" t="b">
        <v>0</v>
      </c>
      <c r="C17" s="151"/>
      <c r="D17" s="23">
        <v>3</v>
      </c>
      <c r="E17" s="23">
        <f t="shared" si="0"/>
        <v>0</v>
      </c>
    </row>
    <row r="18" spans="1:10" ht="21.75" customHeight="1" x14ac:dyDescent="0.35">
      <c r="A18" s="166" t="s">
        <v>461</v>
      </c>
      <c r="B18" s="74" t="b">
        <v>0</v>
      </c>
      <c r="C18" s="151"/>
      <c r="D18" s="23">
        <v>3</v>
      </c>
      <c r="E18" s="23">
        <f t="shared" si="0"/>
        <v>0</v>
      </c>
    </row>
    <row r="19" spans="1:10" ht="23.25" customHeight="1" x14ac:dyDescent="0.35">
      <c r="A19" s="166" t="s">
        <v>461</v>
      </c>
      <c r="B19" s="74" t="b">
        <v>0</v>
      </c>
      <c r="C19" s="151"/>
      <c r="D19" s="23">
        <v>3</v>
      </c>
      <c r="E19" s="23">
        <f t="shared" si="0"/>
        <v>0</v>
      </c>
    </row>
    <row r="20" spans="1:10" ht="25.5" customHeight="1" x14ac:dyDescent="0.35">
      <c r="A20" s="166" t="s">
        <v>461</v>
      </c>
      <c r="B20" s="74" t="b">
        <v>0</v>
      </c>
      <c r="C20" s="151"/>
      <c r="D20" s="23">
        <v>3</v>
      </c>
      <c r="E20" s="23">
        <f t="shared" si="0"/>
        <v>0</v>
      </c>
    </row>
    <row r="21" spans="1:10" ht="19.5" customHeight="1" thickBot="1" x14ac:dyDescent="0.4">
      <c r="A21" s="167" t="s">
        <v>462</v>
      </c>
      <c r="B21" s="73" t="b">
        <v>0</v>
      </c>
      <c r="C21" s="152"/>
      <c r="D21" s="23">
        <v>3</v>
      </c>
      <c r="E21" s="23">
        <f t="shared" si="0"/>
        <v>0</v>
      </c>
    </row>
    <row r="22" spans="1:10" ht="16" hidden="1" thickTop="1" x14ac:dyDescent="0.35">
      <c r="D22" s="23">
        <f>SUM(D8:D21)</f>
        <v>83</v>
      </c>
      <c r="E22" s="23">
        <f t="shared" ref="E22:F22" si="1">SUM(E8:E21)</f>
        <v>0</v>
      </c>
      <c r="F22" s="23">
        <f t="shared" si="1"/>
        <v>0</v>
      </c>
    </row>
    <row r="23" spans="1:10" ht="16.5" thickTop="1" thickBot="1" x14ac:dyDescent="0.4">
      <c r="E23" s="23"/>
      <c r="F23" s="23"/>
    </row>
    <row r="24" spans="1:10" ht="21" customHeight="1" thickBot="1" x14ac:dyDescent="0.4">
      <c r="A24" s="8" t="s">
        <v>466</v>
      </c>
      <c r="B24" s="16">
        <f>SUM(E22+F22)/D22</f>
        <v>0</v>
      </c>
    </row>
    <row r="25" spans="1:10" ht="16" thickBot="1" x14ac:dyDescent="0.4"/>
    <row r="26" spans="1:10" ht="49.5" customHeight="1" x14ac:dyDescent="0.35">
      <c r="A26" s="312" t="s">
        <v>76</v>
      </c>
      <c r="B26" s="313"/>
      <c r="C26" s="314"/>
    </row>
    <row r="27" spans="1:10" ht="22.5" customHeight="1" thickBot="1" x14ac:dyDescent="0.4">
      <c r="A27" s="315"/>
      <c r="B27" s="316"/>
      <c r="C27" s="317"/>
    </row>
    <row r="28" spans="1:10" ht="15" customHeight="1" thickBot="1" x14ac:dyDescent="0.4">
      <c r="A28" s="64"/>
      <c r="B28" s="64"/>
    </row>
    <row r="29" spans="1:10" ht="71.25" customHeight="1" thickTop="1" thickBot="1" x14ac:dyDescent="0.4">
      <c r="A29" s="318" t="s">
        <v>457</v>
      </c>
      <c r="B29" s="319"/>
      <c r="C29" s="320"/>
    </row>
    <row r="30" spans="1:10" ht="113.25" customHeight="1" thickTop="1" thickBot="1" x14ac:dyDescent="0.35">
      <c r="A30" s="161" t="s">
        <v>451</v>
      </c>
      <c r="B30" s="321" t="s">
        <v>458</v>
      </c>
      <c r="C30" s="322"/>
    </row>
    <row r="31" spans="1:10" ht="37.5" customHeight="1" thickTop="1" thickBot="1" x14ac:dyDescent="0.4">
      <c r="A31" s="162" t="s">
        <v>459</v>
      </c>
      <c r="B31" s="75" t="s">
        <v>20</v>
      </c>
      <c r="C31" s="163" t="s">
        <v>460</v>
      </c>
      <c r="D31" s="5" t="s">
        <v>21</v>
      </c>
      <c r="E31" s="5" t="s">
        <v>32</v>
      </c>
      <c r="F31" s="5" t="s">
        <v>468</v>
      </c>
    </row>
    <row r="32" spans="1:10" ht="23.25" customHeight="1" thickTop="1" x14ac:dyDescent="0.35">
      <c r="A32" s="164" t="s">
        <v>684</v>
      </c>
      <c r="B32" s="74" t="b">
        <v>0</v>
      </c>
      <c r="C32" s="165" t="b">
        <v>0</v>
      </c>
      <c r="D32" s="23">
        <v>20</v>
      </c>
      <c r="E32" s="23">
        <f>IF(B32,D32,0)</f>
        <v>0</v>
      </c>
      <c r="F32" s="23">
        <f>IF(C32,0.5*D32,0)</f>
        <v>0</v>
      </c>
      <c r="G32" s="5" t="str">
        <f>IF(J32=0,"Select One Answer for This Position","")</f>
        <v>Select One Answer for This Position</v>
      </c>
      <c r="H32" s="1">
        <f>IF(B32,1,0)</f>
        <v>0</v>
      </c>
      <c r="I32" s="1">
        <f>IF(C32,1,0)</f>
        <v>0</v>
      </c>
      <c r="J32" s="1">
        <f>SUM(H32+I32)</f>
        <v>0</v>
      </c>
    </row>
    <row r="33" spans="1:10" ht="22.5" customHeight="1" x14ac:dyDescent="0.35">
      <c r="A33" s="166" t="s">
        <v>699</v>
      </c>
      <c r="B33" s="74" t="b">
        <v>0</v>
      </c>
      <c r="C33" s="153" t="b">
        <v>0</v>
      </c>
      <c r="D33" s="23">
        <v>15</v>
      </c>
      <c r="E33" s="23">
        <f t="shared" ref="E33:E45" si="2">IF(B33,D33,0)</f>
        <v>0</v>
      </c>
      <c r="F33" s="23">
        <f>IF(C33,0.5*D33,0)</f>
        <v>0</v>
      </c>
      <c r="G33" s="5" t="str">
        <f>IF(J32&gt;1,"Entry Error, Select One Answer for This Position","")</f>
        <v/>
      </c>
      <c r="H33" s="1">
        <f>IF(B33,1,0)</f>
        <v>0</v>
      </c>
      <c r="I33" s="1">
        <f>IF(C33,1,0)</f>
        <v>0</v>
      </c>
      <c r="J33" s="1">
        <f>SUM(H33+I33)</f>
        <v>0</v>
      </c>
    </row>
    <row r="34" spans="1:10" ht="20.25" customHeight="1" x14ac:dyDescent="0.35">
      <c r="A34" s="166" t="s">
        <v>699</v>
      </c>
      <c r="B34" s="74" t="b">
        <v>0</v>
      </c>
      <c r="C34" s="153" t="b">
        <v>0</v>
      </c>
      <c r="D34" s="23">
        <v>15</v>
      </c>
      <c r="E34" s="23">
        <f t="shared" si="2"/>
        <v>0</v>
      </c>
      <c r="G34" s="5" t="str">
        <f>IF(J33=0,"Select One Answer for This Position","")</f>
        <v>Select One Answer for This Position</v>
      </c>
    </row>
    <row r="35" spans="1:10" ht="21" customHeight="1" x14ac:dyDescent="0.35">
      <c r="A35" s="166" t="s">
        <v>461</v>
      </c>
      <c r="B35" s="74" t="b">
        <v>0</v>
      </c>
      <c r="C35" s="151"/>
      <c r="D35" s="23">
        <v>3</v>
      </c>
      <c r="E35" s="23">
        <f t="shared" si="2"/>
        <v>0</v>
      </c>
      <c r="G35" s="5" t="str">
        <f>IF(J33&gt;1,"Entry Error, Select One Answer for This Position","")</f>
        <v/>
      </c>
    </row>
    <row r="36" spans="1:10" ht="22.5" customHeight="1" x14ac:dyDescent="0.35">
      <c r="A36" s="166" t="s">
        <v>461</v>
      </c>
      <c r="B36" s="74" t="b">
        <v>0</v>
      </c>
      <c r="C36" s="151"/>
      <c r="D36" s="23">
        <v>3</v>
      </c>
      <c r="E36" s="23">
        <f t="shared" si="2"/>
        <v>0</v>
      </c>
      <c r="G36" s="5" t="str">
        <f>IF(J36=0,"Select One Answer for This Position","")</f>
        <v>Select One Answer for This Position</v>
      </c>
      <c r="H36" s="1">
        <f>IF(B34,1,0)</f>
        <v>0</v>
      </c>
      <c r="I36" s="1">
        <f>IF(C34,1,0)</f>
        <v>0</v>
      </c>
      <c r="J36" s="1">
        <f>SUM(H36+I36)</f>
        <v>0</v>
      </c>
    </row>
    <row r="37" spans="1:10" ht="21.75" customHeight="1" x14ac:dyDescent="0.35">
      <c r="A37" s="166" t="s">
        <v>461</v>
      </c>
      <c r="B37" s="74" t="b">
        <v>0</v>
      </c>
      <c r="C37" s="151"/>
      <c r="D37" s="23">
        <v>3</v>
      </c>
      <c r="E37" s="23">
        <f t="shared" si="2"/>
        <v>0</v>
      </c>
      <c r="G37" s="5" t="str">
        <f>IF(J36&gt;1,"Entry Error, Select One Answer for This Position","")</f>
        <v/>
      </c>
    </row>
    <row r="38" spans="1:10" ht="20.25" customHeight="1" x14ac:dyDescent="0.35">
      <c r="A38" s="166" t="s">
        <v>461</v>
      </c>
      <c r="B38" s="74" t="b">
        <v>0</v>
      </c>
      <c r="C38" s="151"/>
      <c r="D38" s="23">
        <v>3</v>
      </c>
      <c r="E38" s="23">
        <f t="shared" si="2"/>
        <v>0</v>
      </c>
    </row>
    <row r="39" spans="1:10" ht="21" customHeight="1" x14ac:dyDescent="0.35">
      <c r="A39" s="166" t="s">
        <v>461</v>
      </c>
      <c r="B39" s="74" t="b">
        <v>0</v>
      </c>
      <c r="C39" s="151"/>
      <c r="D39" s="23">
        <v>3</v>
      </c>
      <c r="E39" s="23">
        <f t="shared" si="2"/>
        <v>0</v>
      </c>
    </row>
    <row r="40" spans="1:10" ht="19.5" customHeight="1" x14ac:dyDescent="0.35">
      <c r="A40" s="166" t="s">
        <v>461</v>
      </c>
      <c r="B40" s="74" t="b">
        <v>0</v>
      </c>
      <c r="C40" s="151"/>
      <c r="D40" s="23">
        <v>3</v>
      </c>
      <c r="E40" s="23">
        <f t="shared" si="2"/>
        <v>0</v>
      </c>
    </row>
    <row r="41" spans="1:10" ht="19.5" customHeight="1" x14ac:dyDescent="0.35">
      <c r="A41" s="166" t="s">
        <v>461</v>
      </c>
      <c r="B41" s="74" t="b">
        <v>0</v>
      </c>
      <c r="C41" s="151"/>
      <c r="D41" s="23">
        <v>3</v>
      </c>
      <c r="E41" s="23">
        <f t="shared" si="2"/>
        <v>0</v>
      </c>
    </row>
    <row r="42" spans="1:10" ht="18.75" customHeight="1" x14ac:dyDescent="0.35">
      <c r="A42" s="166" t="s">
        <v>461</v>
      </c>
      <c r="B42" s="74" t="b">
        <v>0</v>
      </c>
      <c r="C42" s="151"/>
      <c r="D42" s="23">
        <v>3</v>
      </c>
      <c r="E42" s="23">
        <f t="shared" si="2"/>
        <v>0</v>
      </c>
    </row>
    <row r="43" spans="1:10" ht="20.25" customHeight="1" x14ac:dyDescent="0.35">
      <c r="A43" s="166" t="s">
        <v>461</v>
      </c>
      <c r="B43" s="74" t="b">
        <v>0</v>
      </c>
      <c r="C43" s="151"/>
      <c r="D43" s="23">
        <v>3</v>
      </c>
      <c r="E43" s="23">
        <f t="shared" si="2"/>
        <v>0</v>
      </c>
    </row>
    <row r="44" spans="1:10" ht="21" customHeight="1" x14ac:dyDescent="0.35">
      <c r="A44" s="166" t="s">
        <v>461</v>
      </c>
      <c r="B44" s="74" t="b">
        <v>0</v>
      </c>
      <c r="C44" s="151"/>
      <c r="D44" s="23">
        <v>3</v>
      </c>
      <c r="E44" s="23">
        <f t="shared" si="2"/>
        <v>0</v>
      </c>
    </row>
    <row r="45" spans="1:10" ht="21" customHeight="1" thickBot="1" x14ac:dyDescent="0.4">
      <c r="A45" s="167" t="s">
        <v>462</v>
      </c>
      <c r="B45" s="73" t="b">
        <v>0</v>
      </c>
      <c r="C45" s="152"/>
      <c r="D45" s="23">
        <v>3</v>
      </c>
      <c r="E45" s="23">
        <f t="shared" si="2"/>
        <v>0</v>
      </c>
    </row>
    <row r="46" spans="1:10" ht="16" hidden="1" thickTop="1" x14ac:dyDescent="0.35">
      <c r="D46" s="23">
        <f>SUM(D32:D45)</f>
        <v>83</v>
      </c>
      <c r="E46" s="23">
        <f t="shared" ref="E46:F46" si="3">SUM(E32:E45)</f>
        <v>0</v>
      </c>
      <c r="F46" s="23">
        <f t="shared" si="3"/>
        <v>0</v>
      </c>
    </row>
    <row r="47" spans="1:10" ht="16.5" thickTop="1" thickBot="1" x14ac:dyDescent="0.4">
      <c r="E47" s="23"/>
      <c r="F47" s="23"/>
    </row>
    <row r="48" spans="1:10" ht="21.75" customHeight="1" thickBot="1" x14ac:dyDescent="0.4">
      <c r="A48" s="8" t="s">
        <v>466</v>
      </c>
      <c r="B48" s="16">
        <f>SUM(F46+E46)/D46</f>
        <v>0</v>
      </c>
    </row>
    <row r="49" spans="1:10" ht="16" thickBot="1" x14ac:dyDescent="0.4"/>
    <row r="50" spans="1:10" x14ac:dyDescent="0.35">
      <c r="A50" s="312" t="s">
        <v>76</v>
      </c>
      <c r="B50" s="313"/>
      <c r="C50" s="314"/>
    </row>
    <row r="51" spans="1:10" ht="49.5" customHeight="1" thickBot="1" x14ac:dyDescent="0.4">
      <c r="A51" s="315"/>
      <c r="B51" s="316"/>
      <c r="C51" s="317"/>
    </row>
    <row r="52" spans="1:10" ht="18" customHeight="1" thickBot="1" x14ac:dyDescent="0.4">
      <c r="A52" s="64"/>
      <c r="B52" s="64"/>
    </row>
    <row r="53" spans="1:10" ht="69.75" customHeight="1" thickTop="1" thickBot="1" x14ac:dyDescent="0.4">
      <c r="A53" s="318" t="s">
        <v>457</v>
      </c>
      <c r="B53" s="319"/>
      <c r="C53" s="320"/>
    </row>
    <row r="54" spans="1:10" ht="117" customHeight="1" thickTop="1" thickBot="1" x14ac:dyDescent="0.35">
      <c r="A54" s="161" t="s">
        <v>452</v>
      </c>
      <c r="B54" s="321" t="s">
        <v>458</v>
      </c>
      <c r="C54" s="322"/>
    </row>
    <row r="55" spans="1:10" ht="32" thickTop="1" thickBot="1" x14ac:dyDescent="0.4">
      <c r="A55" s="162" t="s">
        <v>459</v>
      </c>
      <c r="B55" s="75" t="s">
        <v>20</v>
      </c>
      <c r="C55" s="163" t="s">
        <v>460</v>
      </c>
      <c r="D55" s="5" t="s">
        <v>21</v>
      </c>
      <c r="E55" s="5" t="s">
        <v>32</v>
      </c>
      <c r="F55" s="5" t="s">
        <v>468</v>
      </c>
    </row>
    <row r="56" spans="1:10" ht="24" customHeight="1" thickTop="1" x14ac:dyDescent="0.35">
      <c r="A56" s="164" t="s">
        <v>684</v>
      </c>
      <c r="B56" s="74" t="b">
        <v>0</v>
      </c>
      <c r="C56" s="165" t="b">
        <v>0</v>
      </c>
      <c r="D56" s="23">
        <v>20</v>
      </c>
      <c r="E56" s="23">
        <f>IF(B56,D56,0)</f>
        <v>0</v>
      </c>
      <c r="F56" s="23">
        <f>IF(C56,0.5*D56,0)</f>
        <v>0</v>
      </c>
      <c r="G56" s="5" t="str">
        <f>IF(J56=0,"Select One Answer for This Position","")</f>
        <v>Select One Answer for This Position</v>
      </c>
      <c r="H56" s="1">
        <f>IF(B56,1,0)</f>
        <v>0</v>
      </c>
      <c r="I56" s="1">
        <f>IF(C56,1,0)</f>
        <v>0</v>
      </c>
      <c r="J56" s="1">
        <f>SUM(H56+I56)</f>
        <v>0</v>
      </c>
    </row>
    <row r="57" spans="1:10" ht="22.5" customHeight="1" x14ac:dyDescent="0.35">
      <c r="A57" s="166" t="s">
        <v>699</v>
      </c>
      <c r="B57" s="74" t="b">
        <v>0</v>
      </c>
      <c r="C57" s="153" t="b">
        <v>0</v>
      </c>
      <c r="D57" s="23">
        <v>15</v>
      </c>
      <c r="E57" s="23">
        <f t="shared" ref="E57:E64" si="4">IF(B57,D57,0)</f>
        <v>0</v>
      </c>
      <c r="F57" s="23">
        <f>IF(C57,0.5*D57,0)</f>
        <v>0</v>
      </c>
      <c r="G57" s="5" t="str">
        <f>IF(J56&gt;1,"Entry Error, Select One Answer for This Position","")</f>
        <v/>
      </c>
      <c r="H57" s="1">
        <f>IF(B57,1,0)</f>
        <v>0</v>
      </c>
      <c r="I57" s="1">
        <f>IF(C57,1,0)</f>
        <v>0</v>
      </c>
      <c r="J57" s="1">
        <f>SUM(H57+I57)</f>
        <v>0</v>
      </c>
    </row>
    <row r="58" spans="1:10" ht="22.5" customHeight="1" x14ac:dyDescent="0.35">
      <c r="A58" s="166" t="s">
        <v>461</v>
      </c>
      <c r="B58" s="74" t="b">
        <v>0</v>
      </c>
      <c r="C58" s="151"/>
      <c r="D58" s="23">
        <v>3</v>
      </c>
      <c r="E58" s="23">
        <f t="shared" si="4"/>
        <v>0</v>
      </c>
      <c r="G58" s="5" t="str">
        <f>IF(J57=0,"Select One Answer for This Position","")</f>
        <v>Select One Answer for This Position</v>
      </c>
    </row>
    <row r="59" spans="1:10" ht="22.5" customHeight="1" x14ac:dyDescent="0.35">
      <c r="A59" s="166" t="s">
        <v>461</v>
      </c>
      <c r="B59" s="74" t="b">
        <v>0</v>
      </c>
      <c r="C59" s="151"/>
      <c r="D59" s="23">
        <v>3</v>
      </c>
      <c r="E59" s="23">
        <f t="shared" si="4"/>
        <v>0</v>
      </c>
      <c r="G59" s="5" t="str">
        <f>IF(J57&gt;1,"Entry Error, Select One Answer for This Position","")</f>
        <v/>
      </c>
    </row>
    <row r="60" spans="1:10" ht="19.5" customHeight="1" x14ac:dyDescent="0.35">
      <c r="A60" s="166" t="s">
        <v>461</v>
      </c>
      <c r="B60" s="74" t="b">
        <v>0</v>
      </c>
      <c r="C60" s="151"/>
      <c r="D60" s="23">
        <v>3</v>
      </c>
      <c r="E60" s="23">
        <f t="shared" si="4"/>
        <v>0</v>
      </c>
    </row>
    <row r="61" spans="1:10" ht="21" customHeight="1" x14ac:dyDescent="0.35">
      <c r="A61" s="166" t="s">
        <v>461</v>
      </c>
      <c r="B61" s="74" t="b">
        <v>0</v>
      </c>
      <c r="C61" s="151"/>
      <c r="D61" s="23">
        <v>3</v>
      </c>
      <c r="E61" s="23">
        <f t="shared" si="4"/>
        <v>0</v>
      </c>
    </row>
    <row r="62" spans="1:10" ht="20.25" customHeight="1" x14ac:dyDescent="0.35">
      <c r="A62" s="166" t="s">
        <v>461</v>
      </c>
      <c r="B62" s="74" t="b">
        <v>0</v>
      </c>
      <c r="C62" s="151"/>
      <c r="D62" s="23">
        <v>3</v>
      </c>
      <c r="E62" s="23">
        <f t="shared" si="4"/>
        <v>0</v>
      </c>
    </row>
    <row r="63" spans="1:10" ht="18.75" customHeight="1" x14ac:dyDescent="0.35">
      <c r="A63" s="166" t="s">
        <v>461</v>
      </c>
      <c r="B63" s="74" t="b">
        <v>0</v>
      </c>
      <c r="C63" s="151"/>
      <c r="D63" s="23">
        <v>3</v>
      </c>
      <c r="E63" s="23">
        <f t="shared" si="4"/>
        <v>0</v>
      </c>
    </row>
    <row r="64" spans="1:10" ht="21.75" customHeight="1" thickBot="1" x14ac:dyDescent="0.4">
      <c r="A64" s="167" t="s">
        <v>462</v>
      </c>
      <c r="B64" s="73" t="b">
        <v>0</v>
      </c>
      <c r="C64" s="152"/>
      <c r="D64" s="23">
        <v>3</v>
      </c>
      <c r="E64" s="23">
        <f t="shared" si="4"/>
        <v>0</v>
      </c>
    </row>
    <row r="65" spans="1:10" ht="16" hidden="1" thickTop="1" x14ac:dyDescent="0.35">
      <c r="D65" s="23">
        <f>SUM(D56:D64)</f>
        <v>56</v>
      </c>
      <c r="E65" s="23">
        <f t="shared" ref="E65:F65" si="5">SUM(E56:E64)</f>
        <v>0</v>
      </c>
      <c r="F65" s="23">
        <f t="shared" si="5"/>
        <v>0</v>
      </c>
    </row>
    <row r="66" spans="1:10" ht="16.5" thickTop="1" thickBot="1" x14ac:dyDescent="0.4"/>
    <row r="67" spans="1:10" ht="16" thickBot="1" x14ac:dyDescent="0.4">
      <c r="A67" s="8" t="s">
        <v>30</v>
      </c>
      <c r="B67" s="16">
        <f>SUM(E65+F65)/D65</f>
        <v>0</v>
      </c>
    </row>
    <row r="68" spans="1:10" ht="16" thickBot="1" x14ac:dyDescent="0.4"/>
    <row r="69" spans="1:10" x14ac:dyDescent="0.35">
      <c r="A69" s="312" t="s">
        <v>76</v>
      </c>
      <c r="B69" s="313"/>
      <c r="C69" s="314"/>
    </row>
    <row r="70" spans="1:10" ht="44.25" customHeight="1" thickBot="1" x14ac:dyDescent="0.4">
      <c r="A70" s="315"/>
      <c r="B70" s="316"/>
      <c r="C70" s="317"/>
    </row>
    <row r="71" spans="1:10" ht="16" thickBot="1" x14ac:dyDescent="0.4"/>
    <row r="72" spans="1:10" ht="67.5" customHeight="1" thickTop="1" thickBot="1" x14ac:dyDescent="0.4">
      <c r="A72" s="318" t="s">
        <v>457</v>
      </c>
      <c r="B72" s="319"/>
      <c r="C72" s="320"/>
    </row>
    <row r="73" spans="1:10" ht="114" customHeight="1" thickTop="1" thickBot="1" x14ac:dyDescent="0.35">
      <c r="A73" s="161" t="s">
        <v>453</v>
      </c>
      <c r="B73" s="323" t="s">
        <v>458</v>
      </c>
      <c r="C73" s="324"/>
    </row>
    <row r="74" spans="1:10" ht="34.5" customHeight="1" thickTop="1" thickBot="1" x14ac:dyDescent="0.4">
      <c r="A74" s="162" t="s">
        <v>459</v>
      </c>
      <c r="B74" s="75" t="s">
        <v>20</v>
      </c>
      <c r="C74" s="163" t="s">
        <v>460</v>
      </c>
      <c r="D74" s="5" t="s">
        <v>21</v>
      </c>
      <c r="E74" s="5" t="s">
        <v>32</v>
      </c>
      <c r="F74" s="5" t="s">
        <v>468</v>
      </c>
    </row>
    <row r="75" spans="1:10" ht="23.25" customHeight="1" thickTop="1" x14ac:dyDescent="0.35">
      <c r="A75" s="164" t="s">
        <v>685</v>
      </c>
      <c r="B75" s="74" t="b">
        <v>0</v>
      </c>
      <c r="C75" s="165" t="b">
        <v>0</v>
      </c>
      <c r="D75" s="23">
        <v>20</v>
      </c>
      <c r="E75" s="23">
        <f>IF(B75,D75,0)</f>
        <v>0</v>
      </c>
      <c r="F75" s="23">
        <f>IF(C75,0.5*D75,0)</f>
        <v>0</v>
      </c>
      <c r="G75" s="5" t="str">
        <f>IF(J75=0,"Select One Answer for This Position","")</f>
        <v>Select One Answer for This Position</v>
      </c>
      <c r="H75" s="1">
        <f>IF(B75,1,0)</f>
        <v>0</v>
      </c>
      <c r="I75" s="1">
        <f>IF(C75,1,0)</f>
        <v>0</v>
      </c>
      <c r="J75" s="1">
        <f>SUM(H75+I75)</f>
        <v>0</v>
      </c>
    </row>
    <row r="76" spans="1:10" ht="21.75" customHeight="1" x14ac:dyDescent="0.35">
      <c r="A76" s="166" t="s">
        <v>463</v>
      </c>
      <c r="B76" s="74" t="b">
        <v>0</v>
      </c>
      <c r="C76" s="153" t="b">
        <v>0</v>
      </c>
      <c r="D76" s="23">
        <v>15</v>
      </c>
      <c r="E76" s="23">
        <f t="shared" ref="E76:E83" si="6">IF(B76,D76,0)</f>
        <v>0</v>
      </c>
      <c r="F76" s="23">
        <f>IF(C76,0.5*D76,0)</f>
        <v>0</v>
      </c>
      <c r="G76" s="5" t="str">
        <f>IF(J75&gt;1,"Entry Error, Select One Answer for This Position","")</f>
        <v/>
      </c>
      <c r="H76" s="1">
        <f>IF(B76,1,0)</f>
        <v>0</v>
      </c>
      <c r="I76" s="1">
        <f>IF(C76,1,0)</f>
        <v>0</v>
      </c>
      <c r="J76" s="1">
        <f>SUM(H76+I76)</f>
        <v>0</v>
      </c>
    </row>
    <row r="77" spans="1:10" ht="22.5" customHeight="1" x14ac:dyDescent="0.35">
      <c r="A77" s="166" t="s">
        <v>461</v>
      </c>
      <c r="B77" s="74" t="b">
        <v>0</v>
      </c>
      <c r="C77" s="151"/>
      <c r="D77" s="23">
        <v>3</v>
      </c>
      <c r="E77" s="23">
        <f t="shared" si="6"/>
        <v>0</v>
      </c>
      <c r="G77" s="5" t="str">
        <f>IF(J76=0,"Select One Answer for This Position","")</f>
        <v>Select One Answer for This Position</v>
      </c>
    </row>
    <row r="78" spans="1:10" ht="22.5" customHeight="1" x14ac:dyDescent="0.35">
      <c r="A78" s="166" t="s">
        <v>461</v>
      </c>
      <c r="B78" s="74" t="b">
        <v>0</v>
      </c>
      <c r="C78" s="151"/>
      <c r="D78" s="23">
        <v>3</v>
      </c>
      <c r="E78" s="23">
        <f t="shared" si="6"/>
        <v>0</v>
      </c>
      <c r="G78" s="5" t="str">
        <f>IF(J76&gt;1,"Entry Error, Select One Answer for This Position","")</f>
        <v/>
      </c>
    </row>
    <row r="79" spans="1:10" ht="21" customHeight="1" x14ac:dyDescent="0.35">
      <c r="A79" s="166" t="s">
        <v>461</v>
      </c>
      <c r="B79" s="74" t="b">
        <v>0</v>
      </c>
      <c r="C79" s="151"/>
      <c r="D79" s="23">
        <v>3</v>
      </c>
      <c r="E79" s="23">
        <f t="shared" si="6"/>
        <v>0</v>
      </c>
    </row>
    <row r="80" spans="1:10" ht="21.75" customHeight="1" x14ac:dyDescent="0.35">
      <c r="A80" s="166" t="s">
        <v>461</v>
      </c>
      <c r="B80" s="74" t="b">
        <v>0</v>
      </c>
      <c r="C80" s="151"/>
      <c r="D80" s="23">
        <v>3</v>
      </c>
      <c r="E80" s="23">
        <f t="shared" si="6"/>
        <v>0</v>
      </c>
    </row>
    <row r="81" spans="1:10" ht="21" customHeight="1" x14ac:dyDescent="0.35">
      <c r="A81" s="166" t="s">
        <v>461</v>
      </c>
      <c r="B81" s="74" t="b">
        <v>0</v>
      </c>
      <c r="C81" s="151"/>
      <c r="D81" s="23">
        <v>3</v>
      </c>
      <c r="E81" s="23">
        <f t="shared" si="6"/>
        <v>0</v>
      </c>
    </row>
    <row r="82" spans="1:10" ht="21" customHeight="1" x14ac:dyDescent="0.35">
      <c r="A82" s="166" t="s">
        <v>461</v>
      </c>
      <c r="B82" s="74" t="b">
        <v>0</v>
      </c>
      <c r="C82" s="151"/>
      <c r="D82" s="23">
        <v>3</v>
      </c>
      <c r="E82" s="23">
        <f t="shared" si="6"/>
        <v>0</v>
      </c>
    </row>
    <row r="83" spans="1:10" ht="21.75" customHeight="1" thickBot="1" x14ac:dyDescent="0.4">
      <c r="A83" s="167" t="s">
        <v>462</v>
      </c>
      <c r="B83" s="73" t="b">
        <v>0</v>
      </c>
      <c r="C83" s="152"/>
      <c r="D83" s="23">
        <v>3</v>
      </c>
      <c r="E83" s="23">
        <f t="shared" si="6"/>
        <v>0</v>
      </c>
    </row>
    <row r="84" spans="1:10" ht="16" hidden="1" thickTop="1" x14ac:dyDescent="0.35">
      <c r="D84" s="23">
        <f>SUM(D75:D83)</f>
        <v>56</v>
      </c>
      <c r="E84" s="23">
        <f t="shared" ref="E84:F84" si="7">SUM(E75:E83)</f>
        <v>0</v>
      </c>
      <c r="F84" s="23">
        <f t="shared" si="7"/>
        <v>0</v>
      </c>
    </row>
    <row r="85" spans="1:10" ht="16.5" thickTop="1" thickBot="1" x14ac:dyDescent="0.4"/>
    <row r="86" spans="1:10" ht="17.25" customHeight="1" thickBot="1" x14ac:dyDescent="0.4">
      <c r="A86" s="8" t="s">
        <v>467</v>
      </c>
      <c r="B86" s="16">
        <f>SUM(E84+F84)/D84</f>
        <v>0</v>
      </c>
    </row>
    <row r="87" spans="1:10" ht="16" thickBot="1" x14ac:dyDescent="0.4"/>
    <row r="88" spans="1:10" x14ac:dyDescent="0.35">
      <c r="A88" s="312" t="s">
        <v>76</v>
      </c>
      <c r="B88" s="313"/>
      <c r="C88" s="314"/>
    </row>
    <row r="89" spans="1:10" ht="46.5" customHeight="1" thickBot="1" x14ac:dyDescent="0.4">
      <c r="A89" s="315"/>
      <c r="B89" s="316"/>
      <c r="C89" s="317"/>
    </row>
    <row r="90" spans="1:10" ht="13.5" customHeight="1" thickBot="1" x14ac:dyDescent="0.4">
      <c r="A90" s="64"/>
      <c r="B90" s="64"/>
    </row>
    <row r="91" spans="1:10" ht="69.75" customHeight="1" thickTop="1" thickBot="1" x14ac:dyDescent="0.4">
      <c r="A91" s="318" t="s">
        <v>457</v>
      </c>
      <c r="B91" s="319"/>
      <c r="C91" s="320"/>
    </row>
    <row r="92" spans="1:10" ht="115.5" customHeight="1" thickTop="1" thickBot="1" x14ac:dyDescent="0.35">
      <c r="A92" s="161" t="s">
        <v>454</v>
      </c>
      <c r="B92" s="321" t="s">
        <v>458</v>
      </c>
      <c r="C92" s="322"/>
    </row>
    <row r="93" spans="1:10" ht="32" thickTop="1" thickBot="1" x14ac:dyDescent="0.4">
      <c r="A93" s="162" t="s">
        <v>459</v>
      </c>
      <c r="B93" s="75" t="s">
        <v>20</v>
      </c>
      <c r="C93" s="163" t="s">
        <v>460</v>
      </c>
      <c r="D93" s="5" t="s">
        <v>21</v>
      </c>
      <c r="E93" s="5" t="s">
        <v>32</v>
      </c>
      <c r="F93" s="5" t="s">
        <v>468</v>
      </c>
    </row>
    <row r="94" spans="1:10" ht="19.5" customHeight="1" thickTop="1" x14ac:dyDescent="0.35">
      <c r="A94" s="164" t="s">
        <v>686</v>
      </c>
      <c r="B94" s="74" t="b">
        <v>0</v>
      </c>
      <c r="C94" s="165" t="b">
        <v>0</v>
      </c>
      <c r="D94" s="23">
        <v>20</v>
      </c>
      <c r="E94" s="23">
        <f>IF(B94,D94,0)</f>
        <v>0</v>
      </c>
      <c r="F94" s="23">
        <f>IF(C94,0.5*D94,0)</f>
        <v>0</v>
      </c>
      <c r="G94" s="5" t="str">
        <f>IF(J94=0,"Select One Answer for This Position","")</f>
        <v>Select One Answer for This Position</v>
      </c>
      <c r="H94" s="1">
        <f>IF(B94,1,0)</f>
        <v>0</v>
      </c>
      <c r="I94" s="1">
        <f>IF(C94,1,0)</f>
        <v>0</v>
      </c>
      <c r="J94" s="1">
        <f>SUM(H94+I94)</f>
        <v>0</v>
      </c>
    </row>
    <row r="95" spans="1:10" ht="21.75" customHeight="1" x14ac:dyDescent="0.35">
      <c r="A95" s="166" t="s">
        <v>464</v>
      </c>
      <c r="B95" s="74" t="b">
        <v>0</v>
      </c>
      <c r="C95" s="153" t="b">
        <v>0</v>
      </c>
      <c r="D95" s="23">
        <v>15</v>
      </c>
      <c r="E95" s="23">
        <f t="shared" ref="E95:E100" si="8">IF(B95,D95,0)</f>
        <v>0</v>
      </c>
      <c r="F95" s="23">
        <f>IF(C95,0.5*D95,0)</f>
        <v>0</v>
      </c>
      <c r="G95" s="5" t="str">
        <f>IF(J94&gt;1,"Entry Error, Select One Answer for This Position","")</f>
        <v/>
      </c>
      <c r="H95" s="1">
        <f>IF(B95,1,0)</f>
        <v>0</v>
      </c>
      <c r="I95" s="1">
        <f>IF(C95,1,0)</f>
        <v>0</v>
      </c>
      <c r="J95" s="1">
        <f>SUM(H95+I95)</f>
        <v>0</v>
      </c>
    </row>
    <row r="96" spans="1:10" ht="21.75" customHeight="1" x14ac:dyDescent="0.35">
      <c r="A96" s="166" t="s">
        <v>465</v>
      </c>
      <c r="B96" s="74" t="b">
        <v>0</v>
      </c>
      <c r="C96" s="151"/>
      <c r="D96" s="23">
        <v>3</v>
      </c>
      <c r="E96" s="23">
        <f t="shared" si="8"/>
        <v>0</v>
      </c>
      <c r="G96" s="5" t="str">
        <f>IF(J95=0,"Select One Answer for This Position","")</f>
        <v>Select One Answer for This Position</v>
      </c>
    </row>
    <row r="97" spans="1:10" ht="23.25" customHeight="1" x14ac:dyDescent="0.35">
      <c r="A97" s="166" t="s">
        <v>465</v>
      </c>
      <c r="B97" s="74" t="b">
        <v>0</v>
      </c>
      <c r="C97" s="151"/>
      <c r="D97" s="23">
        <v>3</v>
      </c>
      <c r="E97" s="23">
        <f t="shared" si="8"/>
        <v>0</v>
      </c>
      <c r="G97" s="5" t="str">
        <f>IF(J95&gt;1,"Entry Error, Select One Answer for This Position","")</f>
        <v/>
      </c>
    </row>
    <row r="98" spans="1:10" ht="20.25" customHeight="1" x14ac:dyDescent="0.35">
      <c r="A98" s="166" t="s">
        <v>465</v>
      </c>
      <c r="B98" s="74" t="b">
        <v>0</v>
      </c>
      <c r="C98" s="151"/>
      <c r="D98" s="23">
        <v>3</v>
      </c>
      <c r="E98" s="23">
        <f t="shared" si="8"/>
        <v>0</v>
      </c>
    </row>
    <row r="99" spans="1:10" ht="22.5" customHeight="1" x14ac:dyDescent="0.35">
      <c r="A99" s="166" t="s">
        <v>465</v>
      </c>
      <c r="B99" s="74" t="b">
        <v>0</v>
      </c>
      <c r="C99" s="151"/>
      <c r="D99" s="23">
        <v>3</v>
      </c>
      <c r="E99" s="23">
        <f t="shared" si="8"/>
        <v>0</v>
      </c>
    </row>
    <row r="100" spans="1:10" ht="19.5" customHeight="1" thickBot="1" x14ac:dyDescent="0.4">
      <c r="A100" s="167" t="s">
        <v>462</v>
      </c>
      <c r="B100" s="73" t="b">
        <v>0</v>
      </c>
      <c r="C100" s="152"/>
      <c r="D100" s="23">
        <v>3</v>
      </c>
      <c r="E100" s="23">
        <f t="shared" si="8"/>
        <v>0</v>
      </c>
    </row>
    <row r="101" spans="1:10" ht="16" hidden="1" thickTop="1" x14ac:dyDescent="0.35">
      <c r="D101" s="23">
        <f>SUM(D94:D100)</f>
        <v>50</v>
      </c>
      <c r="E101" s="23">
        <f t="shared" ref="E101:F101" si="9">SUM(E94:E100)</f>
        <v>0</v>
      </c>
      <c r="F101" s="23">
        <f t="shared" si="9"/>
        <v>0</v>
      </c>
    </row>
    <row r="102" spans="1:10" ht="16.5" thickTop="1" thickBot="1" x14ac:dyDescent="0.4"/>
    <row r="103" spans="1:10" ht="16" thickBot="1" x14ac:dyDescent="0.4">
      <c r="A103" s="8" t="s">
        <v>467</v>
      </c>
      <c r="B103" s="16">
        <f>SUM(E101+F101)/D101</f>
        <v>0</v>
      </c>
    </row>
    <row r="104" spans="1:10" ht="16" thickBot="1" x14ac:dyDescent="0.4"/>
    <row r="105" spans="1:10" x14ac:dyDescent="0.35">
      <c r="A105" s="312" t="s">
        <v>76</v>
      </c>
      <c r="B105" s="313"/>
      <c r="C105" s="314"/>
    </row>
    <row r="106" spans="1:10" ht="27" customHeight="1" thickBot="1" x14ac:dyDescent="0.4">
      <c r="A106" s="315"/>
      <c r="B106" s="316"/>
      <c r="C106" s="317"/>
    </row>
    <row r="107" spans="1:10" ht="15" customHeight="1" thickBot="1" x14ac:dyDescent="0.4">
      <c r="A107" s="64"/>
      <c r="B107" s="64"/>
    </row>
    <row r="108" spans="1:10" ht="68.25" customHeight="1" thickTop="1" thickBot="1" x14ac:dyDescent="0.4">
      <c r="A108" s="318" t="s">
        <v>457</v>
      </c>
      <c r="B108" s="319"/>
      <c r="C108" s="320"/>
    </row>
    <row r="109" spans="1:10" ht="113.25" customHeight="1" thickTop="1" thickBot="1" x14ac:dyDescent="0.35">
      <c r="A109" s="161" t="s">
        <v>455</v>
      </c>
      <c r="B109" s="321" t="s">
        <v>458</v>
      </c>
      <c r="C109" s="322"/>
    </row>
    <row r="110" spans="1:10" ht="35.25" customHeight="1" thickTop="1" thickBot="1" x14ac:dyDescent="0.4">
      <c r="A110" s="162" t="s">
        <v>459</v>
      </c>
      <c r="B110" s="75" t="s">
        <v>20</v>
      </c>
      <c r="C110" s="163" t="s">
        <v>460</v>
      </c>
      <c r="D110" s="5" t="s">
        <v>21</v>
      </c>
      <c r="E110" s="5" t="s">
        <v>32</v>
      </c>
      <c r="F110" s="5" t="s">
        <v>468</v>
      </c>
    </row>
    <row r="111" spans="1:10" ht="21" customHeight="1" thickTop="1" x14ac:dyDescent="0.35">
      <c r="A111" s="164" t="s">
        <v>685</v>
      </c>
      <c r="B111" s="74" t="b">
        <v>0</v>
      </c>
      <c r="C111" s="165" t="b">
        <v>0</v>
      </c>
      <c r="D111" s="23">
        <v>20</v>
      </c>
      <c r="E111" s="23">
        <f>IF(B111,D111,0)</f>
        <v>0</v>
      </c>
      <c r="F111" s="23">
        <f>IF(C111,0.5*D111,0)</f>
        <v>0</v>
      </c>
      <c r="G111" s="5" t="str">
        <f>IF(J111=0,"Select One Answer for This Position","")</f>
        <v>Select One Answer for This Position</v>
      </c>
      <c r="H111" s="1">
        <f>IF(B111,1,0)</f>
        <v>0</v>
      </c>
      <c r="I111" s="1">
        <f>IF(C111,1,0)</f>
        <v>0</v>
      </c>
      <c r="J111" s="1">
        <f>SUM(H111+I111)</f>
        <v>0</v>
      </c>
    </row>
    <row r="112" spans="1:10" ht="19.5" customHeight="1" x14ac:dyDescent="0.35">
      <c r="A112" s="166" t="s">
        <v>465</v>
      </c>
      <c r="B112" s="74" t="b">
        <v>0</v>
      </c>
      <c r="C112" s="151"/>
      <c r="D112" s="23">
        <v>3</v>
      </c>
      <c r="E112" s="23">
        <f t="shared" ref="E112:E116" si="10">IF(B112,D112,0)</f>
        <v>0</v>
      </c>
      <c r="G112" s="5" t="str">
        <f>IF(J111&gt;1,"Entry Error, Select One Answer for This Position","")</f>
        <v/>
      </c>
    </row>
    <row r="113" spans="1:6" ht="19.5" customHeight="1" x14ac:dyDescent="0.35">
      <c r="A113" s="166" t="s">
        <v>465</v>
      </c>
      <c r="B113" s="74" t="b">
        <v>0</v>
      </c>
      <c r="C113" s="151"/>
      <c r="D113" s="23">
        <v>3</v>
      </c>
      <c r="E113" s="23">
        <f t="shared" si="10"/>
        <v>0</v>
      </c>
    </row>
    <row r="114" spans="1:6" ht="20.25" customHeight="1" x14ac:dyDescent="0.35">
      <c r="A114" s="166" t="s">
        <v>465</v>
      </c>
      <c r="B114" s="74" t="b">
        <v>0</v>
      </c>
      <c r="C114" s="151"/>
      <c r="D114" s="23">
        <v>3</v>
      </c>
      <c r="E114" s="23">
        <f t="shared" si="10"/>
        <v>0</v>
      </c>
    </row>
    <row r="115" spans="1:6" ht="19.5" customHeight="1" x14ac:dyDescent="0.35">
      <c r="A115" s="166" t="s">
        <v>465</v>
      </c>
      <c r="B115" s="74" t="b">
        <v>0</v>
      </c>
      <c r="C115" s="151"/>
      <c r="D115" s="23">
        <v>3</v>
      </c>
      <c r="E115" s="23">
        <f t="shared" si="10"/>
        <v>0</v>
      </c>
    </row>
    <row r="116" spans="1:6" ht="20.25" customHeight="1" thickBot="1" x14ac:dyDescent="0.4">
      <c r="A116" s="167" t="s">
        <v>462</v>
      </c>
      <c r="B116" s="73" t="b">
        <v>0</v>
      </c>
      <c r="C116" s="152"/>
      <c r="D116" s="23">
        <v>3</v>
      </c>
      <c r="E116" s="23">
        <f t="shared" si="10"/>
        <v>0</v>
      </c>
    </row>
    <row r="117" spans="1:6" ht="16" hidden="1" thickTop="1" x14ac:dyDescent="0.35">
      <c r="D117" s="23">
        <f>SUM(D111:D116)</f>
        <v>35</v>
      </c>
      <c r="E117" s="23">
        <f t="shared" ref="E117:F117" si="11">SUM(E111:E116)</f>
        <v>0</v>
      </c>
      <c r="F117" s="23">
        <f t="shared" si="11"/>
        <v>0</v>
      </c>
    </row>
    <row r="118" spans="1:6" ht="16.5" thickTop="1" thickBot="1" x14ac:dyDescent="0.4"/>
    <row r="119" spans="1:6" ht="21" customHeight="1" thickBot="1" x14ac:dyDescent="0.4">
      <c r="A119" s="8" t="s">
        <v>466</v>
      </c>
      <c r="B119" s="16">
        <f>SUM(F117+E117)/D117</f>
        <v>0</v>
      </c>
    </row>
    <row r="120" spans="1:6" ht="16" thickBot="1" x14ac:dyDescent="0.4"/>
    <row r="121" spans="1:6" ht="16" hidden="1" thickBot="1" x14ac:dyDescent="0.4">
      <c r="A121" s="77" t="s">
        <v>499</v>
      </c>
      <c r="B121" s="76">
        <f>B24+B48+B67+B86+B103+B119</f>
        <v>0</v>
      </c>
    </row>
    <row r="122" spans="1:6" x14ac:dyDescent="0.35">
      <c r="A122" s="312" t="s">
        <v>76</v>
      </c>
      <c r="B122" s="313"/>
      <c r="C122" s="314"/>
    </row>
    <row r="123" spans="1:6" ht="44.25" customHeight="1" thickBot="1" x14ac:dyDescent="0.4">
      <c r="A123" s="315"/>
      <c r="B123" s="316"/>
      <c r="C123" s="317"/>
    </row>
  </sheetData>
  <mergeCells count="19">
    <mergeCell ref="A4:C4"/>
    <mergeCell ref="A5:C5"/>
    <mergeCell ref="B6:C6"/>
    <mergeCell ref="A29:C29"/>
    <mergeCell ref="B30:C30"/>
    <mergeCell ref="A26:C27"/>
    <mergeCell ref="A122:C123"/>
    <mergeCell ref="A91:C91"/>
    <mergeCell ref="B92:C92"/>
    <mergeCell ref="A108:C108"/>
    <mergeCell ref="B109:C109"/>
    <mergeCell ref="A50:C51"/>
    <mergeCell ref="A69:C70"/>
    <mergeCell ref="A88:C89"/>
    <mergeCell ref="A105:C106"/>
    <mergeCell ref="A53:C53"/>
    <mergeCell ref="B54:C54"/>
    <mergeCell ref="A72:C72"/>
    <mergeCell ref="B73:C73"/>
  </mergeCells>
  <pageMargins left="0.7" right="0.7" top="0.75" bottom="0.75" header="0.3" footer="0.3"/>
  <pageSetup scale="69" fitToHeight="0" orientation="portrait" r:id="rId1"/>
  <rowBreaks count="5" manualBreakCount="5">
    <brk id="27" max="3" man="1"/>
    <brk id="51" max="3" man="1"/>
    <brk id="70" max="3" man="1"/>
    <brk id="89" max="3" man="1"/>
    <brk id="106" max="3" man="1"/>
  </rowBreaks>
  <colBreaks count="1" manualBreakCount="1">
    <brk id="1" max="122" man="1"/>
  </colBreaks>
  <drawing r:id="rId2"/>
  <legacyDrawing r:id="rId3"/>
  <mc:AlternateContent xmlns:mc="http://schemas.openxmlformats.org/markup-compatibility/2006">
    <mc:Choice Requires="x14">
      <controls>
        <mc:AlternateContent xmlns:mc="http://schemas.openxmlformats.org/markup-compatibility/2006">
          <mc:Choice Requires="x14">
            <control shapeId="34817" r:id="rId4" name="Check Box 1">
              <controlPr defaultSize="0" autoFill="0" autoLine="0" autoPict="0">
                <anchor moveWithCells="1">
                  <from>
                    <xdr:col>1</xdr:col>
                    <xdr:colOff>381000</xdr:colOff>
                    <xdr:row>7</xdr:row>
                    <xdr:rowOff>19050</xdr:rowOff>
                  </from>
                  <to>
                    <xdr:col>1</xdr:col>
                    <xdr:colOff>685800</xdr:colOff>
                    <xdr:row>7</xdr:row>
                    <xdr:rowOff>241300</xdr:rowOff>
                  </to>
                </anchor>
              </controlPr>
            </control>
          </mc:Choice>
        </mc:AlternateContent>
        <mc:AlternateContent xmlns:mc="http://schemas.openxmlformats.org/markup-compatibility/2006">
          <mc:Choice Requires="x14">
            <control shapeId="34818" r:id="rId5" name="Check Box 2">
              <controlPr defaultSize="0" autoFill="0" autoLine="0" autoPict="0">
                <anchor moveWithCells="1">
                  <from>
                    <xdr:col>1</xdr:col>
                    <xdr:colOff>381000</xdr:colOff>
                    <xdr:row>8</xdr:row>
                    <xdr:rowOff>19050</xdr:rowOff>
                  </from>
                  <to>
                    <xdr:col>1</xdr:col>
                    <xdr:colOff>685800</xdr:colOff>
                    <xdr:row>8</xdr:row>
                    <xdr:rowOff>241300</xdr:rowOff>
                  </to>
                </anchor>
              </controlPr>
            </control>
          </mc:Choice>
        </mc:AlternateContent>
        <mc:AlternateContent xmlns:mc="http://schemas.openxmlformats.org/markup-compatibility/2006">
          <mc:Choice Requires="x14">
            <control shapeId="34820" r:id="rId6" name="Check Box 4">
              <controlPr defaultSize="0" autoFill="0" autoLine="0" autoPict="0">
                <anchor moveWithCells="1">
                  <from>
                    <xdr:col>1</xdr:col>
                    <xdr:colOff>381000</xdr:colOff>
                    <xdr:row>9</xdr:row>
                    <xdr:rowOff>19050</xdr:rowOff>
                  </from>
                  <to>
                    <xdr:col>1</xdr:col>
                    <xdr:colOff>685800</xdr:colOff>
                    <xdr:row>9</xdr:row>
                    <xdr:rowOff>241300</xdr:rowOff>
                  </to>
                </anchor>
              </controlPr>
            </control>
          </mc:Choice>
        </mc:AlternateContent>
        <mc:AlternateContent xmlns:mc="http://schemas.openxmlformats.org/markup-compatibility/2006">
          <mc:Choice Requires="x14">
            <control shapeId="34821" r:id="rId7" name="Check Box 5">
              <controlPr defaultSize="0" autoFill="0" autoLine="0" autoPict="0">
                <anchor moveWithCells="1">
                  <from>
                    <xdr:col>1</xdr:col>
                    <xdr:colOff>381000</xdr:colOff>
                    <xdr:row>10</xdr:row>
                    <xdr:rowOff>19050</xdr:rowOff>
                  </from>
                  <to>
                    <xdr:col>1</xdr:col>
                    <xdr:colOff>685800</xdr:colOff>
                    <xdr:row>10</xdr:row>
                    <xdr:rowOff>241300</xdr:rowOff>
                  </to>
                </anchor>
              </controlPr>
            </control>
          </mc:Choice>
        </mc:AlternateContent>
        <mc:AlternateContent xmlns:mc="http://schemas.openxmlformats.org/markup-compatibility/2006">
          <mc:Choice Requires="x14">
            <control shapeId="34822" r:id="rId8" name="Check Box 6">
              <controlPr defaultSize="0" autoFill="0" autoLine="0" autoPict="0">
                <anchor moveWithCells="1">
                  <from>
                    <xdr:col>1</xdr:col>
                    <xdr:colOff>381000</xdr:colOff>
                    <xdr:row>11</xdr:row>
                    <xdr:rowOff>19050</xdr:rowOff>
                  </from>
                  <to>
                    <xdr:col>1</xdr:col>
                    <xdr:colOff>685800</xdr:colOff>
                    <xdr:row>11</xdr:row>
                    <xdr:rowOff>241300</xdr:rowOff>
                  </to>
                </anchor>
              </controlPr>
            </control>
          </mc:Choice>
        </mc:AlternateContent>
        <mc:AlternateContent xmlns:mc="http://schemas.openxmlformats.org/markup-compatibility/2006">
          <mc:Choice Requires="x14">
            <control shapeId="34823" r:id="rId9" name="Check Box 7">
              <controlPr defaultSize="0" autoFill="0" autoLine="0" autoPict="0">
                <anchor moveWithCells="1">
                  <from>
                    <xdr:col>1</xdr:col>
                    <xdr:colOff>381000</xdr:colOff>
                    <xdr:row>12</xdr:row>
                    <xdr:rowOff>19050</xdr:rowOff>
                  </from>
                  <to>
                    <xdr:col>1</xdr:col>
                    <xdr:colOff>685800</xdr:colOff>
                    <xdr:row>12</xdr:row>
                    <xdr:rowOff>241300</xdr:rowOff>
                  </to>
                </anchor>
              </controlPr>
            </control>
          </mc:Choice>
        </mc:AlternateContent>
        <mc:AlternateContent xmlns:mc="http://schemas.openxmlformats.org/markup-compatibility/2006">
          <mc:Choice Requires="x14">
            <control shapeId="34824" r:id="rId10" name="Check Box 8">
              <controlPr defaultSize="0" autoFill="0" autoLine="0" autoPict="0">
                <anchor moveWithCells="1">
                  <from>
                    <xdr:col>1</xdr:col>
                    <xdr:colOff>381000</xdr:colOff>
                    <xdr:row>13</xdr:row>
                    <xdr:rowOff>19050</xdr:rowOff>
                  </from>
                  <to>
                    <xdr:col>1</xdr:col>
                    <xdr:colOff>685800</xdr:colOff>
                    <xdr:row>13</xdr:row>
                    <xdr:rowOff>241300</xdr:rowOff>
                  </to>
                </anchor>
              </controlPr>
            </control>
          </mc:Choice>
        </mc:AlternateContent>
        <mc:AlternateContent xmlns:mc="http://schemas.openxmlformats.org/markup-compatibility/2006">
          <mc:Choice Requires="x14">
            <control shapeId="34825" r:id="rId11" name="Check Box 9">
              <controlPr defaultSize="0" autoFill="0" autoLine="0" autoPict="0">
                <anchor moveWithCells="1">
                  <from>
                    <xdr:col>1</xdr:col>
                    <xdr:colOff>381000</xdr:colOff>
                    <xdr:row>14</xdr:row>
                    <xdr:rowOff>19050</xdr:rowOff>
                  </from>
                  <to>
                    <xdr:col>1</xdr:col>
                    <xdr:colOff>685800</xdr:colOff>
                    <xdr:row>14</xdr:row>
                    <xdr:rowOff>241300</xdr:rowOff>
                  </to>
                </anchor>
              </controlPr>
            </control>
          </mc:Choice>
        </mc:AlternateContent>
        <mc:AlternateContent xmlns:mc="http://schemas.openxmlformats.org/markup-compatibility/2006">
          <mc:Choice Requires="x14">
            <control shapeId="34826" r:id="rId12" name="Check Box 10">
              <controlPr defaultSize="0" autoFill="0" autoLine="0" autoPict="0">
                <anchor moveWithCells="1">
                  <from>
                    <xdr:col>1</xdr:col>
                    <xdr:colOff>381000</xdr:colOff>
                    <xdr:row>15</xdr:row>
                    <xdr:rowOff>19050</xdr:rowOff>
                  </from>
                  <to>
                    <xdr:col>1</xdr:col>
                    <xdr:colOff>685800</xdr:colOff>
                    <xdr:row>15</xdr:row>
                    <xdr:rowOff>241300</xdr:rowOff>
                  </to>
                </anchor>
              </controlPr>
            </control>
          </mc:Choice>
        </mc:AlternateContent>
        <mc:AlternateContent xmlns:mc="http://schemas.openxmlformats.org/markup-compatibility/2006">
          <mc:Choice Requires="x14">
            <control shapeId="34827" r:id="rId13" name="Check Box 11">
              <controlPr defaultSize="0" autoFill="0" autoLine="0" autoPict="0">
                <anchor moveWithCells="1">
                  <from>
                    <xdr:col>1</xdr:col>
                    <xdr:colOff>381000</xdr:colOff>
                    <xdr:row>16</xdr:row>
                    <xdr:rowOff>19050</xdr:rowOff>
                  </from>
                  <to>
                    <xdr:col>1</xdr:col>
                    <xdr:colOff>685800</xdr:colOff>
                    <xdr:row>16</xdr:row>
                    <xdr:rowOff>241300</xdr:rowOff>
                  </to>
                </anchor>
              </controlPr>
            </control>
          </mc:Choice>
        </mc:AlternateContent>
        <mc:AlternateContent xmlns:mc="http://schemas.openxmlformats.org/markup-compatibility/2006">
          <mc:Choice Requires="x14">
            <control shapeId="34828" r:id="rId14" name="Check Box 12">
              <controlPr defaultSize="0" autoFill="0" autoLine="0" autoPict="0">
                <anchor moveWithCells="1">
                  <from>
                    <xdr:col>1</xdr:col>
                    <xdr:colOff>381000</xdr:colOff>
                    <xdr:row>17</xdr:row>
                    <xdr:rowOff>19050</xdr:rowOff>
                  </from>
                  <to>
                    <xdr:col>1</xdr:col>
                    <xdr:colOff>685800</xdr:colOff>
                    <xdr:row>17</xdr:row>
                    <xdr:rowOff>241300</xdr:rowOff>
                  </to>
                </anchor>
              </controlPr>
            </control>
          </mc:Choice>
        </mc:AlternateContent>
        <mc:AlternateContent xmlns:mc="http://schemas.openxmlformats.org/markup-compatibility/2006">
          <mc:Choice Requires="x14">
            <control shapeId="34830" r:id="rId15" name="Check Box 14">
              <controlPr defaultSize="0" autoFill="0" autoLine="0" autoPict="0">
                <anchor moveWithCells="1">
                  <from>
                    <xdr:col>1</xdr:col>
                    <xdr:colOff>381000</xdr:colOff>
                    <xdr:row>18</xdr:row>
                    <xdr:rowOff>19050</xdr:rowOff>
                  </from>
                  <to>
                    <xdr:col>1</xdr:col>
                    <xdr:colOff>685800</xdr:colOff>
                    <xdr:row>18</xdr:row>
                    <xdr:rowOff>241300</xdr:rowOff>
                  </to>
                </anchor>
              </controlPr>
            </control>
          </mc:Choice>
        </mc:AlternateContent>
        <mc:AlternateContent xmlns:mc="http://schemas.openxmlformats.org/markup-compatibility/2006">
          <mc:Choice Requires="x14">
            <control shapeId="34831" r:id="rId16" name="Check Box 15">
              <controlPr defaultSize="0" autoFill="0" autoLine="0" autoPict="0">
                <anchor moveWithCells="1">
                  <from>
                    <xdr:col>1</xdr:col>
                    <xdr:colOff>381000</xdr:colOff>
                    <xdr:row>19</xdr:row>
                    <xdr:rowOff>19050</xdr:rowOff>
                  </from>
                  <to>
                    <xdr:col>1</xdr:col>
                    <xdr:colOff>685800</xdr:colOff>
                    <xdr:row>19</xdr:row>
                    <xdr:rowOff>241300</xdr:rowOff>
                  </to>
                </anchor>
              </controlPr>
            </control>
          </mc:Choice>
        </mc:AlternateContent>
        <mc:AlternateContent xmlns:mc="http://schemas.openxmlformats.org/markup-compatibility/2006">
          <mc:Choice Requires="x14">
            <control shapeId="34832" r:id="rId17" name="Check Box 16">
              <controlPr defaultSize="0" autoFill="0" autoLine="0" autoPict="0">
                <anchor moveWithCells="1">
                  <from>
                    <xdr:col>1</xdr:col>
                    <xdr:colOff>381000</xdr:colOff>
                    <xdr:row>20</xdr:row>
                    <xdr:rowOff>19050</xdr:rowOff>
                  </from>
                  <to>
                    <xdr:col>1</xdr:col>
                    <xdr:colOff>685800</xdr:colOff>
                    <xdr:row>20</xdr:row>
                    <xdr:rowOff>241300</xdr:rowOff>
                  </to>
                </anchor>
              </controlPr>
            </control>
          </mc:Choice>
        </mc:AlternateContent>
        <mc:AlternateContent xmlns:mc="http://schemas.openxmlformats.org/markup-compatibility/2006">
          <mc:Choice Requires="x14">
            <control shapeId="34833" r:id="rId18" name="Check Box 17">
              <controlPr defaultSize="0" autoFill="0" autoLine="0" autoPict="0">
                <anchor moveWithCells="1">
                  <from>
                    <xdr:col>2</xdr:col>
                    <xdr:colOff>381000</xdr:colOff>
                    <xdr:row>7</xdr:row>
                    <xdr:rowOff>19050</xdr:rowOff>
                  </from>
                  <to>
                    <xdr:col>2</xdr:col>
                    <xdr:colOff>685800</xdr:colOff>
                    <xdr:row>7</xdr:row>
                    <xdr:rowOff>241300</xdr:rowOff>
                  </to>
                </anchor>
              </controlPr>
            </control>
          </mc:Choice>
        </mc:AlternateContent>
        <mc:AlternateContent xmlns:mc="http://schemas.openxmlformats.org/markup-compatibility/2006">
          <mc:Choice Requires="x14">
            <control shapeId="34835" r:id="rId19" name="Check Box 19">
              <controlPr defaultSize="0" autoFill="0" autoLine="0" autoPict="0">
                <anchor moveWithCells="1">
                  <from>
                    <xdr:col>2</xdr:col>
                    <xdr:colOff>381000</xdr:colOff>
                    <xdr:row>8</xdr:row>
                    <xdr:rowOff>19050</xdr:rowOff>
                  </from>
                  <to>
                    <xdr:col>2</xdr:col>
                    <xdr:colOff>685800</xdr:colOff>
                    <xdr:row>8</xdr:row>
                    <xdr:rowOff>241300</xdr:rowOff>
                  </to>
                </anchor>
              </controlPr>
            </control>
          </mc:Choice>
        </mc:AlternateContent>
        <mc:AlternateContent xmlns:mc="http://schemas.openxmlformats.org/markup-compatibility/2006">
          <mc:Choice Requires="x14">
            <control shapeId="34836" r:id="rId20" name="Check Box 20">
              <controlPr defaultSize="0" autoFill="0" autoLine="0" autoPict="0">
                <anchor moveWithCells="1">
                  <from>
                    <xdr:col>2</xdr:col>
                    <xdr:colOff>381000</xdr:colOff>
                    <xdr:row>9</xdr:row>
                    <xdr:rowOff>19050</xdr:rowOff>
                  </from>
                  <to>
                    <xdr:col>2</xdr:col>
                    <xdr:colOff>685800</xdr:colOff>
                    <xdr:row>9</xdr:row>
                    <xdr:rowOff>241300</xdr:rowOff>
                  </to>
                </anchor>
              </controlPr>
            </control>
          </mc:Choice>
        </mc:AlternateContent>
        <mc:AlternateContent xmlns:mc="http://schemas.openxmlformats.org/markup-compatibility/2006">
          <mc:Choice Requires="x14">
            <control shapeId="34837" r:id="rId21" name="Check Box 21">
              <controlPr defaultSize="0" autoFill="0" autoLine="0" autoPict="0">
                <anchor moveWithCells="1">
                  <from>
                    <xdr:col>1</xdr:col>
                    <xdr:colOff>381000</xdr:colOff>
                    <xdr:row>31</xdr:row>
                    <xdr:rowOff>19050</xdr:rowOff>
                  </from>
                  <to>
                    <xdr:col>1</xdr:col>
                    <xdr:colOff>685800</xdr:colOff>
                    <xdr:row>31</xdr:row>
                    <xdr:rowOff>241300</xdr:rowOff>
                  </to>
                </anchor>
              </controlPr>
            </control>
          </mc:Choice>
        </mc:AlternateContent>
        <mc:AlternateContent xmlns:mc="http://schemas.openxmlformats.org/markup-compatibility/2006">
          <mc:Choice Requires="x14">
            <control shapeId="34838" r:id="rId22" name="Check Box 22">
              <controlPr defaultSize="0" autoFill="0" autoLine="0" autoPict="0">
                <anchor moveWithCells="1">
                  <from>
                    <xdr:col>2</xdr:col>
                    <xdr:colOff>381000</xdr:colOff>
                    <xdr:row>31</xdr:row>
                    <xdr:rowOff>19050</xdr:rowOff>
                  </from>
                  <to>
                    <xdr:col>2</xdr:col>
                    <xdr:colOff>685800</xdr:colOff>
                    <xdr:row>31</xdr:row>
                    <xdr:rowOff>241300</xdr:rowOff>
                  </to>
                </anchor>
              </controlPr>
            </control>
          </mc:Choice>
        </mc:AlternateContent>
        <mc:AlternateContent xmlns:mc="http://schemas.openxmlformats.org/markup-compatibility/2006">
          <mc:Choice Requires="x14">
            <control shapeId="34839" r:id="rId23" name="Check Box 23">
              <controlPr defaultSize="0" autoFill="0" autoLine="0" autoPict="0">
                <anchor moveWithCells="1">
                  <from>
                    <xdr:col>2</xdr:col>
                    <xdr:colOff>381000</xdr:colOff>
                    <xdr:row>32</xdr:row>
                    <xdr:rowOff>19050</xdr:rowOff>
                  </from>
                  <to>
                    <xdr:col>2</xdr:col>
                    <xdr:colOff>685800</xdr:colOff>
                    <xdr:row>32</xdr:row>
                    <xdr:rowOff>241300</xdr:rowOff>
                  </to>
                </anchor>
              </controlPr>
            </control>
          </mc:Choice>
        </mc:AlternateContent>
        <mc:AlternateContent xmlns:mc="http://schemas.openxmlformats.org/markup-compatibility/2006">
          <mc:Choice Requires="x14">
            <control shapeId="34840" r:id="rId24" name="Check Box 24">
              <controlPr defaultSize="0" autoFill="0" autoLine="0" autoPict="0">
                <anchor moveWithCells="1">
                  <from>
                    <xdr:col>2</xdr:col>
                    <xdr:colOff>381000</xdr:colOff>
                    <xdr:row>33</xdr:row>
                    <xdr:rowOff>19050</xdr:rowOff>
                  </from>
                  <to>
                    <xdr:col>2</xdr:col>
                    <xdr:colOff>685800</xdr:colOff>
                    <xdr:row>33</xdr:row>
                    <xdr:rowOff>241300</xdr:rowOff>
                  </to>
                </anchor>
              </controlPr>
            </control>
          </mc:Choice>
        </mc:AlternateContent>
        <mc:AlternateContent xmlns:mc="http://schemas.openxmlformats.org/markup-compatibility/2006">
          <mc:Choice Requires="x14">
            <control shapeId="34841" r:id="rId25" name="Check Box 25">
              <controlPr defaultSize="0" autoFill="0" autoLine="0" autoPict="0">
                <anchor moveWithCells="1">
                  <from>
                    <xdr:col>1</xdr:col>
                    <xdr:colOff>381000</xdr:colOff>
                    <xdr:row>32</xdr:row>
                    <xdr:rowOff>19050</xdr:rowOff>
                  </from>
                  <to>
                    <xdr:col>1</xdr:col>
                    <xdr:colOff>685800</xdr:colOff>
                    <xdr:row>32</xdr:row>
                    <xdr:rowOff>241300</xdr:rowOff>
                  </to>
                </anchor>
              </controlPr>
            </control>
          </mc:Choice>
        </mc:AlternateContent>
        <mc:AlternateContent xmlns:mc="http://schemas.openxmlformats.org/markup-compatibility/2006">
          <mc:Choice Requires="x14">
            <control shapeId="34842" r:id="rId26" name="Check Box 26">
              <controlPr defaultSize="0" autoFill="0" autoLine="0" autoPict="0">
                <anchor moveWithCells="1">
                  <from>
                    <xdr:col>1</xdr:col>
                    <xdr:colOff>381000</xdr:colOff>
                    <xdr:row>33</xdr:row>
                    <xdr:rowOff>19050</xdr:rowOff>
                  </from>
                  <to>
                    <xdr:col>1</xdr:col>
                    <xdr:colOff>685800</xdr:colOff>
                    <xdr:row>33</xdr:row>
                    <xdr:rowOff>241300</xdr:rowOff>
                  </to>
                </anchor>
              </controlPr>
            </control>
          </mc:Choice>
        </mc:AlternateContent>
        <mc:AlternateContent xmlns:mc="http://schemas.openxmlformats.org/markup-compatibility/2006">
          <mc:Choice Requires="x14">
            <control shapeId="34843" r:id="rId27" name="Check Box 27">
              <controlPr defaultSize="0" autoFill="0" autoLine="0" autoPict="0">
                <anchor moveWithCells="1">
                  <from>
                    <xdr:col>1</xdr:col>
                    <xdr:colOff>381000</xdr:colOff>
                    <xdr:row>34</xdr:row>
                    <xdr:rowOff>19050</xdr:rowOff>
                  </from>
                  <to>
                    <xdr:col>1</xdr:col>
                    <xdr:colOff>685800</xdr:colOff>
                    <xdr:row>34</xdr:row>
                    <xdr:rowOff>241300</xdr:rowOff>
                  </to>
                </anchor>
              </controlPr>
            </control>
          </mc:Choice>
        </mc:AlternateContent>
        <mc:AlternateContent xmlns:mc="http://schemas.openxmlformats.org/markup-compatibility/2006">
          <mc:Choice Requires="x14">
            <control shapeId="34844" r:id="rId28" name="Check Box 28">
              <controlPr defaultSize="0" autoFill="0" autoLine="0" autoPict="0">
                <anchor moveWithCells="1">
                  <from>
                    <xdr:col>1</xdr:col>
                    <xdr:colOff>381000</xdr:colOff>
                    <xdr:row>35</xdr:row>
                    <xdr:rowOff>19050</xdr:rowOff>
                  </from>
                  <to>
                    <xdr:col>1</xdr:col>
                    <xdr:colOff>685800</xdr:colOff>
                    <xdr:row>35</xdr:row>
                    <xdr:rowOff>241300</xdr:rowOff>
                  </to>
                </anchor>
              </controlPr>
            </control>
          </mc:Choice>
        </mc:AlternateContent>
        <mc:AlternateContent xmlns:mc="http://schemas.openxmlformats.org/markup-compatibility/2006">
          <mc:Choice Requires="x14">
            <control shapeId="34845" r:id="rId29" name="Check Box 29">
              <controlPr defaultSize="0" autoFill="0" autoLine="0" autoPict="0">
                <anchor moveWithCells="1">
                  <from>
                    <xdr:col>1</xdr:col>
                    <xdr:colOff>381000</xdr:colOff>
                    <xdr:row>36</xdr:row>
                    <xdr:rowOff>19050</xdr:rowOff>
                  </from>
                  <to>
                    <xdr:col>1</xdr:col>
                    <xdr:colOff>685800</xdr:colOff>
                    <xdr:row>36</xdr:row>
                    <xdr:rowOff>241300</xdr:rowOff>
                  </to>
                </anchor>
              </controlPr>
            </control>
          </mc:Choice>
        </mc:AlternateContent>
        <mc:AlternateContent xmlns:mc="http://schemas.openxmlformats.org/markup-compatibility/2006">
          <mc:Choice Requires="x14">
            <control shapeId="34846" r:id="rId30" name="Check Box 30">
              <controlPr defaultSize="0" autoFill="0" autoLine="0" autoPict="0">
                <anchor moveWithCells="1">
                  <from>
                    <xdr:col>1</xdr:col>
                    <xdr:colOff>381000</xdr:colOff>
                    <xdr:row>37</xdr:row>
                    <xdr:rowOff>19050</xdr:rowOff>
                  </from>
                  <to>
                    <xdr:col>1</xdr:col>
                    <xdr:colOff>685800</xdr:colOff>
                    <xdr:row>37</xdr:row>
                    <xdr:rowOff>241300</xdr:rowOff>
                  </to>
                </anchor>
              </controlPr>
            </control>
          </mc:Choice>
        </mc:AlternateContent>
        <mc:AlternateContent xmlns:mc="http://schemas.openxmlformats.org/markup-compatibility/2006">
          <mc:Choice Requires="x14">
            <control shapeId="34847" r:id="rId31" name="Check Box 31">
              <controlPr defaultSize="0" autoFill="0" autoLine="0" autoPict="0">
                <anchor moveWithCells="1">
                  <from>
                    <xdr:col>1</xdr:col>
                    <xdr:colOff>381000</xdr:colOff>
                    <xdr:row>38</xdr:row>
                    <xdr:rowOff>19050</xdr:rowOff>
                  </from>
                  <to>
                    <xdr:col>1</xdr:col>
                    <xdr:colOff>685800</xdr:colOff>
                    <xdr:row>38</xdr:row>
                    <xdr:rowOff>241300</xdr:rowOff>
                  </to>
                </anchor>
              </controlPr>
            </control>
          </mc:Choice>
        </mc:AlternateContent>
        <mc:AlternateContent xmlns:mc="http://schemas.openxmlformats.org/markup-compatibility/2006">
          <mc:Choice Requires="x14">
            <control shapeId="34848" r:id="rId32" name="Check Box 32">
              <controlPr defaultSize="0" autoFill="0" autoLine="0" autoPict="0">
                <anchor moveWithCells="1">
                  <from>
                    <xdr:col>1</xdr:col>
                    <xdr:colOff>381000</xdr:colOff>
                    <xdr:row>39</xdr:row>
                    <xdr:rowOff>19050</xdr:rowOff>
                  </from>
                  <to>
                    <xdr:col>1</xdr:col>
                    <xdr:colOff>685800</xdr:colOff>
                    <xdr:row>39</xdr:row>
                    <xdr:rowOff>241300</xdr:rowOff>
                  </to>
                </anchor>
              </controlPr>
            </control>
          </mc:Choice>
        </mc:AlternateContent>
        <mc:AlternateContent xmlns:mc="http://schemas.openxmlformats.org/markup-compatibility/2006">
          <mc:Choice Requires="x14">
            <control shapeId="34849" r:id="rId33" name="Check Box 33">
              <controlPr defaultSize="0" autoFill="0" autoLine="0" autoPict="0">
                <anchor moveWithCells="1">
                  <from>
                    <xdr:col>1</xdr:col>
                    <xdr:colOff>381000</xdr:colOff>
                    <xdr:row>40</xdr:row>
                    <xdr:rowOff>19050</xdr:rowOff>
                  </from>
                  <to>
                    <xdr:col>1</xdr:col>
                    <xdr:colOff>685800</xdr:colOff>
                    <xdr:row>40</xdr:row>
                    <xdr:rowOff>241300</xdr:rowOff>
                  </to>
                </anchor>
              </controlPr>
            </control>
          </mc:Choice>
        </mc:AlternateContent>
        <mc:AlternateContent xmlns:mc="http://schemas.openxmlformats.org/markup-compatibility/2006">
          <mc:Choice Requires="x14">
            <control shapeId="34850" r:id="rId34" name="Check Box 34">
              <controlPr defaultSize="0" autoFill="0" autoLine="0" autoPict="0">
                <anchor moveWithCells="1">
                  <from>
                    <xdr:col>1</xdr:col>
                    <xdr:colOff>381000</xdr:colOff>
                    <xdr:row>41</xdr:row>
                    <xdr:rowOff>19050</xdr:rowOff>
                  </from>
                  <to>
                    <xdr:col>1</xdr:col>
                    <xdr:colOff>685800</xdr:colOff>
                    <xdr:row>42</xdr:row>
                    <xdr:rowOff>0</xdr:rowOff>
                  </to>
                </anchor>
              </controlPr>
            </control>
          </mc:Choice>
        </mc:AlternateContent>
        <mc:AlternateContent xmlns:mc="http://schemas.openxmlformats.org/markup-compatibility/2006">
          <mc:Choice Requires="x14">
            <control shapeId="34851" r:id="rId35" name="Check Box 35">
              <controlPr defaultSize="0" autoFill="0" autoLine="0" autoPict="0">
                <anchor moveWithCells="1">
                  <from>
                    <xdr:col>1</xdr:col>
                    <xdr:colOff>381000</xdr:colOff>
                    <xdr:row>42</xdr:row>
                    <xdr:rowOff>19050</xdr:rowOff>
                  </from>
                  <to>
                    <xdr:col>1</xdr:col>
                    <xdr:colOff>685800</xdr:colOff>
                    <xdr:row>42</xdr:row>
                    <xdr:rowOff>241300</xdr:rowOff>
                  </to>
                </anchor>
              </controlPr>
            </control>
          </mc:Choice>
        </mc:AlternateContent>
        <mc:AlternateContent xmlns:mc="http://schemas.openxmlformats.org/markup-compatibility/2006">
          <mc:Choice Requires="x14">
            <control shapeId="34852" r:id="rId36" name="Check Box 36">
              <controlPr defaultSize="0" autoFill="0" autoLine="0" autoPict="0">
                <anchor moveWithCells="1">
                  <from>
                    <xdr:col>1</xdr:col>
                    <xdr:colOff>381000</xdr:colOff>
                    <xdr:row>43</xdr:row>
                    <xdr:rowOff>19050</xdr:rowOff>
                  </from>
                  <to>
                    <xdr:col>1</xdr:col>
                    <xdr:colOff>685800</xdr:colOff>
                    <xdr:row>43</xdr:row>
                    <xdr:rowOff>241300</xdr:rowOff>
                  </to>
                </anchor>
              </controlPr>
            </control>
          </mc:Choice>
        </mc:AlternateContent>
        <mc:AlternateContent xmlns:mc="http://schemas.openxmlformats.org/markup-compatibility/2006">
          <mc:Choice Requires="x14">
            <control shapeId="34853" r:id="rId37" name="Check Box 37">
              <controlPr defaultSize="0" autoFill="0" autoLine="0" autoPict="0">
                <anchor moveWithCells="1">
                  <from>
                    <xdr:col>1</xdr:col>
                    <xdr:colOff>381000</xdr:colOff>
                    <xdr:row>44</xdr:row>
                    <xdr:rowOff>19050</xdr:rowOff>
                  </from>
                  <to>
                    <xdr:col>1</xdr:col>
                    <xdr:colOff>685800</xdr:colOff>
                    <xdr:row>44</xdr:row>
                    <xdr:rowOff>241300</xdr:rowOff>
                  </to>
                </anchor>
              </controlPr>
            </control>
          </mc:Choice>
        </mc:AlternateContent>
        <mc:AlternateContent xmlns:mc="http://schemas.openxmlformats.org/markup-compatibility/2006">
          <mc:Choice Requires="x14">
            <control shapeId="34854" r:id="rId38" name="Check Box 38">
              <controlPr defaultSize="0" autoFill="0" autoLine="0" autoPict="0">
                <anchor moveWithCells="1">
                  <from>
                    <xdr:col>1</xdr:col>
                    <xdr:colOff>381000</xdr:colOff>
                    <xdr:row>55</xdr:row>
                    <xdr:rowOff>19050</xdr:rowOff>
                  </from>
                  <to>
                    <xdr:col>1</xdr:col>
                    <xdr:colOff>685800</xdr:colOff>
                    <xdr:row>55</xdr:row>
                    <xdr:rowOff>241300</xdr:rowOff>
                  </to>
                </anchor>
              </controlPr>
            </control>
          </mc:Choice>
        </mc:AlternateContent>
        <mc:AlternateContent xmlns:mc="http://schemas.openxmlformats.org/markup-compatibility/2006">
          <mc:Choice Requires="x14">
            <control shapeId="34855" r:id="rId39" name="Check Box 39">
              <controlPr defaultSize="0" autoFill="0" autoLine="0" autoPict="0">
                <anchor moveWithCells="1">
                  <from>
                    <xdr:col>2</xdr:col>
                    <xdr:colOff>381000</xdr:colOff>
                    <xdr:row>55</xdr:row>
                    <xdr:rowOff>19050</xdr:rowOff>
                  </from>
                  <to>
                    <xdr:col>2</xdr:col>
                    <xdr:colOff>685800</xdr:colOff>
                    <xdr:row>55</xdr:row>
                    <xdr:rowOff>241300</xdr:rowOff>
                  </to>
                </anchor>
              </controlPr>
            </control>
          </mc:Choice>
        </mc:AlternateContent>
        <mc:AlternateContent xmlns:mc="http://schemas.openxmlformats.org/markup-compatibility/2006">
          <mc:Choice Requires="x14">
            <control shapeId="34856" r:id="rId40" name="Check Box 40">
              <controlPr defaultSize="0" autoFill="0" autoLine="0" autoPict="0">
                <anchor moveWithCells="1">
                  <from>
                    <xdr:col>2</xdr:col>
                    <xdr:colOff>381000</xdr:colOff>
                    <xdr:row>56</xdr:row>
                    <xdr:rowOff>19050</xdr:rowOff>
                  </from>
                  <to>
                    <xdr:col>2</xdr:col>
                    <xdr:colOff>685800</xdr:colOff>
                    <xdr:row>56</xdr:row>
                    <xdr:rowOff>241300</xdr:rowOff>
                  </to>
                </anchor>
              </controlPr>
            </control>
          </mc:Choice>
        </mc:AlternateContent>
        <mc:AlternateContent xmlns:mc="http://schemas.openxmlformats.org/markup-compatibility/2006">
          <mc:Choice Requires="x14">
            <control shapeId="34857" r:id="rId41" name="Check Box 41">
              <controlPr defaultSize="0" autoFill="0" autoLine="0" autoPict="0">
                <anchor moveWithCells="1">
                  <from>
                    <xdr:col>1</xdr:col>
                    <xdr:colOff>381000</xdr:colOff>
                    <xdr:row>56</xdr:row>
                    <xdr:rowOff>19050</xdr:rowOff>
                  </from>
                  <to>
                    <xdr:col>1</xdr:col>
                    <xdr:colOff>685800</xdr:colOff>
                    <xdr:row>56</xdr:row>
                    <xdr:rowOff>241300</xdr:rowOff>
                  </to>
                </anchor>
              </controlPr>
            </control>
          </mc:Choice>
        </mc:AlternateContent>
        <mc:AlternateContent xmlns:mc="http://schemas.openxmlformats.org/markup-compatibility/2006">
          <mc:Choice Requires="x14">
            <control shapeId="34858" r:id="rId42" name="Check Box 42">
              <controlPr defaultSize="0" autoFill="0" autoLine="0" autoPict="0">
                <anchor moveWithCells="1">
                  <from>
                    <xdr:col>1</xdr:col>
                    <xdr:colOff>381000</xdr:colOff>
                    <xdr:row>57</xdr:row>
                    <xdr:rowOff>19050</xdr:rowOff>
                  </from>
                  <to>
                    <xdr:col>1</xdr:col>
                    <xdr:colOff>685800</xdr:colOff>
                    <xdr:row>57</xdr:row>
                    <xdr:rowOff>241300</xdr:rowOff>
                  </to>
                </anchor>
              </controlPr>
            </control>
          </mc:Choice>
        </mc:AlternateContent>
        <mc:AlternateContent xmlns:mc="http://schemas.openxmlformats.org/markup-compatibility/2006">
          <mc:Choice Requires="x14">
            <control shapeId="34860" r:id="rId43" name="Check Box 44">
              <controlPr defaultSize="0" autoFill="0" autoLine="0" autoPict="0">
                <anchor moveWithCells="1">
                  <from>
                    <xdr:col>1</xdr:col>
                    <xdr:colOff>381000</xdr:colOff>
                    <xdr:row>58</xdr:row>
                    <xdr:rowOff>19050</xdr:rowOff>
                  </from>
                  <to>
                    <xdr:col>1</xdr:col>
                    <xdr:colOff>685800</xdr:colOff>
                    <xdr:row>58</xdr:row>
                    <xdr:rowOff>241300</xdr:rowOff>
                  </to>
                </anchor>
              </controlPr>
            </control>
          </mc:Choice>
        </mc:AlternateContent>
        <mc:AlternateContent xmlns:mc="http://schemas.openxmlformats.org/markup-compatibility/2006">
          <mc:Choice Requires="x14">
            <control shapeId="34861" r:id="rId44" name="Check Box 45">
              <controlPr defaultSize="0" autoFill="0" autoLine="0" autoPict="0">
                <anchor moveWithCells="1">
                  <from>
                    <xdr:col>1</xdr:col>
                    <xdr:colOff>381000</xdr:colOff>
                    <xdr:row>59</xdr:row>
                    <xdr:rowOff>19050</xdr:rowOff>
                  </from>
                  <to>
                    <xdr:col>1</xdr:col>
                    <xdr:colOff>685800</xdr:colOff>
                    <xdr:row>59</xdr:row>
                    <xdr:rowOff>241300</xdr:rowOff>
                  </to>
                </anchor>
              </controlPr>
            </control>
          </mc:Choice>
        </mc:AlternateContent>
        <mc:AlternateContent xmlns:mc="http://schemas.openxmlformats.org/markup-compatibility/2006">
          <mc:Choice Requires="x14">
            <control shapeId="34863" r:id="rId45" name="Check Box 47">
              <controlPr defaultSize="0" autoFill="0" autoLine="0" autoPict="0">
                <anchor moveWithCells="1">
                  <from>
                    <xdr:col>1</xdr:col>
                    <xdr:colOff>381000</xdr:colOff>
                    <xdr:row>60</xdr:row>
                    <xdr:rowOff>19050</xdr:rowOff>
                  </from>
                  <to>
                    <xdr:col>1</xdr:col>
                    <xdr:colOff>685800</xdr:colOff>
                    <xdr:row>60</xdr:row>
                    <xdr:rowOff>241300</xdr:rowOff>
                  </to>
                </anchor>
              </controlPr>
            </control>
          </mc:Choice>
        </mc:AlternateContent>
        <mc:AlternateContent xmlns:mc="http://schemas.openxmlformats.org/markup-compatibility/2006">
          <mc:Choice Requires="x14">
            <control shapeId="34864" r:id="rId46" name="Check Box 48">
              <controlPr defaultSize="0" autoFill="0" autoLine="0" autoPict="0">
                <anchor moveWithCells="1">
                  <from>
                    <xdr:col>1</xdr:col>
                    <xdr:colOff>381000</xdr:colOff>
                    <xdr:row>61</xdr:row>
                    <xdr:rowOff>19050</xdr:rowOff>
                  </from>
                  <to>
                    <xdr:col>1</xdr:col>
                    <xdr:colOff>685800</xdr:colOff>
                    <xdr:row>61</xdr:row>
                    <xdr:rowOff>241300</xdr:rowOff>
                  </to>
                </anchor>
              </controlPr>
            </control>
          </mc:Choice>
        </mc:AlternateContent>
        <mc:AlternateContent xmlns:mc="http://schemas.openxmlformats.org/markup-compatibility/2006">
          <mc:Choice Requires="x14">
            <control shapeId="34865" r:id="rId47" name="Check Box 49">
              <controlPr defaultSize="0" autoFill="0" autoLine="0" autoPict="0">
                <anchor moveWithCells="1">
                  <from>
                    <xdr:col>1</xdr:col>
                    <xdr:colOff>381000</xdr:colOff>
                    <xdr:row>62</xdr:row>
                    <xdr:rowOff>19050</xdr:rowOff>
                  </from>
                  <to>
                    <xdr:col>1</xdr:col>
                    <xdr:colOff>685800</xdr:colOff>
                    <xdr:row>62</xdr:row>
                    <xdr:rowOff>241300</xdr:rowOff>
                  </to>
                </anchor>
              </controlPr>
            </control>
          </mc:Choice>
        </mc:AlternateContent>
        <mc:AlternateContent xmlns:mc="http://schemas.openxmlformats.org/markup-compatibility/2006">
          <mc:Choice Requires="x14">
            <control shapeId="34866" r:id="rId48" name="Check Box 50">
              <controlPr defaultSize="0" autoFill="0" autoLine="0" autoPict="0">
                <anchor moveWithCells="1">
                  <from>
                    <xdr:col>1</xdr:col>
                    <xdr:colOff>381000</xdr:colOff>
                    <xdr:row>63</xdr:row>
                    <xdr:rowOff>19050</xdr:rowOff>
                  </from>
                  <to>
                    <xdr:col>1</xdr:col>
                    <xdr:colOff>685800</xdr:colOff>
                    <xdr:row>63</xdr:row>
                    <xdr:rowOff>241300</xdr:rowOff>
                  </to>
                </anchor>
              </controlPr>
            </control>
          </mc:Choice>
        </mc:AlternateContent>
        <mc:AlternateContent xmlns:mc="http://schemas.openxmlformats.org/markup-compatibility/2006">
          <mc:Choice Requires="x14">
            <control shapeId="34867" r:id="rId49" name="Check Box 51">
              <controlPr defaultSize="0" autoFill="0" autoLine="0" autoPict="0">
                <anchor moveWithCells="1">
                  <from>
                    <xdr:col>1</xdr:col>
                    <xdr:colOff>381000</xdr:colOff>
                    <xdr:row>74</xdr:row>
                    <xdr:rowOff>19050</xdr:rowOff>
                  </from>
                  <to>
                    <xdr:col>1</xdr:col>
                    <xdr:colOff>685800</xdr:colOff>
                    <xdr:row>74</xdr:row>
                    <xdr:rowOff>241300</xdr:rowOff>
                  </to>
                </anchor>
              </controlPr>
            </control>
          </mc:Choice>
        </mc:AlternateContent>
        <mc:AlternateContent xmlns:mc="http://schemas.openxmlformats.org/markup-compatibility/2006">
          <mc:Choice Requires="x14">
            <control shapeId="34868" r:id="rId50" name="Check Box 52">
              <controlPr defaultSize="0" autoFill="0" autoLine="0" autoPict="0">
                <anchor moveWithCells="1">
                  <from>
                    <xdr:col>2</xdr:col>
                    <xdr:colOff>381000</xdr:colOff>
                    <xdr:row>74</xdr:row>
                    <xdr:rowOff>19050</xdr:rowOff>
                  </from>
                  <to>
                    <xdr:col>2</xdr:col>
                    <xdr:colOff>685800</xdr:colOff>
                    <xdr:row>74</xdr:row>
                    <xdr:rowOff>241300</xdr:rowOff>
                  </to>
                </anchor>
              </controlPr>
            </control>
          </mc:Choice>
        </mc:AlternateContent>
        <mc:AlternateContent xmlns:mc="http://schemas.openxmlformats.org/markup-compatibility/2006">
          <mc:Choice Requires="x14">
            <control shapeId="34869" r:id="rId51" name="Check Box 53">
              <controlPr defaultSize="0" autoFill="0" autoLine="0" autoPict="0">
                <anchor moveWithCells="1">
                  <from>
                    <xdr:col>2</xdr:col>
                    <xdr:colOff>381000</xdr:colOff>
                    <xdr:row>75</xdr:row>
                    <xdr:rowOff>19050</xdr:rowOff>
                  </from>
                  <to>
                    <xdr:col>2</xdr:col>
                    <xdr:colOff>685800</xdr:colOff>
                    <xdr:row>75</xdr:row>
                    <xdr:rowOff>241300</xdr:rowOff>
                  </to>
                </anchor>
              </controlPr>
            </control>
          </mc:Choice>
        </mc:AlternateContent>
        <mc:AlternateContent xmlns:mc="http://schemas.openxmlformats.org/markup-compatibility/2006">
          <mc:Choice Requires="x14">
            <control shapeId="34870" r:id="rId52" name="Check Box 54">
              <controlPr defaultSize="0" autoFill="0" autoLine="0" autoPict="0">
                <anchor moveWithCells="1">
                  <from>
                    <xdr:col>1</xdr:col>
                    <xdr:colOff>381000</xdr:colOff>
                    <xdr:row>75</xdr:row>
                    <xdr:rowOff>19050</xdr:rowOff>
                  </from>
                  <to>
                    <xdr:col>1</xdr:col>
                    <xdr:colOff>685800</xdr:colOff>
                    <xdr:row>75</xdr:row>
                    <xdr:rowOff>241300</xdr:rowOff>
                  </to>
                </anchor>
              </controlPr>
            </control>
          </mc:Choice>
        </mc:AlternateContent>
        <mc:AlternateContent xmlns:mc="http://schemas.openxmlformats.org/markup-compatibility/2006">
          <mc:Choice Requires="x14">
            <control shapeId="34871" r:id="rId53" name="Check Box 55">
              <controlPr defaultSize="0" autoFill="0" autoLine="0" autoPict="0">
                <anchor moveWithCells="1">
                  <from>
                    <xdr:col>1</xdr:col>
                    <xdr:colOff>381000</xdr:colOff>
                    <xdr:row>76</xdr:row>
                    <xdr:rowOff>19050</xdr:rowOff>
                  </from>
                  <to>
                    <xdr:col>1</xdr:col>
                    <xdr:colOff>685800</xdr:colOff>
                    <xdr:row>76</xdr:row>
                    <xdr:rowOff>241300</xdr:rowOff>
                  </to>
                </anchor>
              </controlPr>
            </control>
          </mc:Choice>
        </mc:AlternateContent>
        <mc:AlternateContent xmlns:mc="http://schemas.openxmlformats.org/markup-compatibility/2006">
          <mc:Choice Requires="x14">
            <control shapeId="34872" r:id="rId54" name="Check Box 56">
              <controlPr defaultSize="0" autoFill="0" autoLine="0" autoPict="0">
                <anchor moveWithCells="1">
                  <from>
                    <xdr:col>1</xdr:col>
                    <xdr:colOff>381000</xdr:colOff>
                    <xdr:row>77</xdr:row>
                    <xdr:rowOff>19050</xdr:rowOff>
                  </from>
                  <to>
                    <xdr:col>1</xdr:col>
                    <xdr:colOff>685800</xdr:colOff>
                    <xdr:row>77</xdr:row>
                    <xdr:rowOff>241300</xdr:rowOff>
                  </to>
                </anchor>
              </controlPr>
            </control>
          </mc:Choice>
        </mc:AlternateContent>
        <mc:AlternateContent xmlns:mc="http://schemas.openxmlformats.org/markup-compatibility/2006">
          <mc:Choice Requires="x14">
            <control shapeId="34873" r:id="rId55" name="Check Box 57">
              <controlPr defaultSize="0" autoFill="0" autoLine="0" autoPict="0">
                <anchor moveWithCells="1">
                  <from>
                    <xdr:col>1</xdr:col>
                    <xdr:colOff>381000</xdr:colOff>
                    <xdr:row>78</xdr:row>
                    <xdr:rowOff>19050</xdr:rowOff>
                  </from>
                  <to>
                    <xdr:col>1</xdr:col>
                    <xdr:colOff>685800</xdr:colOff>
                    <xdr:row>78</xdr:row>
                    <xdr:rowOff>241300</xdr:rowOff>
                  </to>
                </anchor>
              </controlPr>
            </control>
          </mc:Choice>
        </mc:AlternateContent>
        <mc:AlternateContent xmlns:mc="http://schemas.openxmlformats.org/markup-compatibility/2006">
          <mc:Choice Requires="x14">
            <control shapeId="34875" r:id="rId56" name="Check Box 59">
              <controlPr defaultSize="0" autoFill="0" autoLine="0" autoPict="0">
                <anchor moveWithCells="1">
                  <from>
                    <xdr:col>1</xdr:col>
                    <xdr:colOff>381000</xdr:colOff>
                    <xdr:row>79</xdr:row>
                    <xdr:rowOff>19050</xdr:rowOff>
                  </from>
                  <to>
                    <xdr:col>1</xdr:col>
                    <xdr:colOff>685800</xdr:colOff>
                    <xdr:row>79</xdr:row>
                    <xdr:rowOff>241300</xdr:rowOff>
                  </to>
                </anchor>
              </controlPr>
            </control>
          </mc:Choice>
        </mc:AlternateContent>
        <mc:AlternateContent xmlns:mc="http://schemas.openxmlformats.org/markup-compatibility/2006">
          <mc:Choice Requires="x14">
            <control shapeId="34876" r:id="rId57" name="Check Box 60">
              <controlPr defaultSize="0" autoFill="0" autoLine="0" autoPict="0">
                <anchor moveWithCells="1">
                  <from>
                    <xdr:col>1</xdr:col>
                    <xdr:colOff>381000</xdr:colOff>
                    <xdr:row>80</xdr:row>
                    <xdr:rowOff>19050</xdr:rowOff>
                  </from>
                  <to>
                    <xdr:col>1</xdr:col>
                    <xdr:colOff>685800</xdr:colOff>
                    <xdr:row>80</xdr:row>
                    <xdr:rowOff>241300</xdr:rowOff>
                  </to>
                </anchor>
              </controlPr>
            </control>
          </mc:Choice>
        </mc:AlternateContent>
        <mc:AlternateContent xmlns:mc="http://schemas.openxmlformats.org/markup-compatibility/2006">
          <mc:Choice Requires="x14">
            <control shapeId="34877" r:id="rId58" name="Check Box 61">
              <controlPr defaultSize="0" autoFill="0" autoLine="0" autoPict="0">
                <anchor moveWithCells="1">
                  <from>
                    <xdr:col>1</xdr:col>
                    <xdr:colOff>381000</xdr:colOff>
                    <xdr:row>81</xdr:row>
                    <xdr:rowOff>19050</xdr:rowOff>
                  </from>
                  <to>
                    <xdr:col>1</xdr:col>
                    <xdr:colOff>685800</xdr:colOff>
                    <xdr:row>81</xdr:row>
                    <xdr:rowOff>241300</xdr:rowOff>
                  </to>
                </anchor>
              </controlPr>
            </control>
          </mc:Choice>
        </mc:AlternateContent>
        <mc:AlternateContent xmlns:mc="http://schemas.openxmlformats.org/markup-compatibility/2006">
          <mc:Choice Requires="x14">
            <control shapeId="34878" r:id="rId59" name="Check Box 62">
              <controlPr defaultSize="0" autoFill="0" autoLine="0" autoPict="0">
                <anchor moveWithCells="1">
                  <from>
                    <xdr:col>1</xdr:col>
                    <xdr:colOff>381000</xdr:colOff>
                    <xdr:row>82</xdr:row>
                    <xdr:rowOff>19050</xdr:rowOff>
                  </from>
                  <to>
                    <xdr:col>1</xdr:col>
                    <xdr:colOff>685800</xdr:colOff>
                    <xdr:row>82</xdr:row>
                    <xdr:rowOff>241300</xdr:rowOff>
                  </to>
                </anchor>
              </controlPr>
            </control>
          </mc:Choice>
        </mc:AlternateContent>
        <mc:AlternateContent xmlns:mc="http://schemas.openxmlformats.org/markup-compatibility/2006">
          <mc:Choice Requires="x14">
            <control shapeId="34879" r:id="rId60" name="Check Box 63">
              <controlPr defaultSize="0" autoFill="0" autoLine="0" autoPict="0">
                <anchor moveWithCells="1">
                  <from>
                    <xdr:col>1</xdr:col>
                    <xdr:colOff>381000</xdr:colOff>
                    <xdr:row>93</xdr:row>
                    <xdr:rowOff>19050</xdr:rowOff>
                  </from>
                  <to>
                    <xdr:col>1</xdr:col>
                    <xdr:colOff>685800</xdr:colOff>
                    <xdr:row>93</xdr:row>
                    <xdr:rowOff>241300</xdr:rowOff>
                  </to>
                </anchor>
              </controlPr>
            </control>
          </mc:Choice>
        </mc:AlternateContent>
        <mc:AlternateContent xmlns:mc="http://schemas.openxmlformats.org/markup-compatibility/2006">
          <mc:Choice Requires="x14">
            <control shapeId="34880" r:id="rId61" name="Check Box 64">
              <controlPr defaultSize="0" autoFill="0" autoLine="0" autoPict="0">
                <anchor moveWithCells="1">
                  <from>
                    <xdr:col>2</xdr:col>
                    <xdr:colOff>381000</xdr:colOff>
                    <xdr:row>93</xdr:row>
                    <xdr:rowOff>19050</xdr:rowOff>
                  </from>
                  <to>
                    <xdr:col>2</xdr:col>
                    <xdr:colOff>685800</xdr:colOff>
                    <xdr:row>93</xdr:row>
                    <xdr:rowOff>241300</xdr:rowOff>
                  </to>
                </anchor>
              </controlPr>
            </control>
          </mc:Choice>
        </mc:AlternateContent>
        <mc:AlternateContent xmlns:mc="http://schemas.openxmlformats.org/markup-compatibility/2006">
          <mc:Choice Requires="x14">
            <control shapeId="34881" r:id="rId62" name="Check Box 65">
              <controlPr defaultSize="0" autoFill="0" autoLine="0" autoPict="0">
                <anchor moveWithCells="1">
                  <from>
                    <xdr:col>2</xdr:col>
                    <xdr:colOff>381000</xdr:colOff>
                    <xdr:row>94</xdr:row>
                    <xdr:rowOff>19050</xdr:rowOff>
                  </from>
                  <to>
                    <xdr:col>2</xdr:col>
                    <xdr:colOff>685800</xdr:colOff>
                    <xdr:row>94</xdr:row>
                    <xdr:rowOff>241300</xdr:rowOff>
                  </to>
                </anchor>
              </controlPr>
            </control>
          </mc:Choice>
        </mc:AlternateContent>
        <mc:AlternateContent xmlns:mc="http://schemas.openxmlformats.org/markup-compatibility/2006">
          <mc:Choice Requires="x14">
            <control shapeId="34882" r:id="rId63" name="Check Box 66">
              <controlPr defaultSize="0" autoFill="0" autoLine="0" autoPict="0">
                <anchor moveWithCells="1">
                  <from>
                    <xdr:col>1</xdr:col>
                    <xdr:colOff>381000</xdr:colOff>
                    <xdr:row>94</xdr:row>
                    <xdr:rowOff>19050</xdr:rowOff>
                  </from>
                  <to>
                    <xdr:col>1</xdr:col>
                    <xdr:colOff>685800</xdr:colOff>
                    <xdr:row>94</xdr:row>
                    <xdr:rowOff>241300</xdr:rowOff>
                  </to>
                </anchor>
              </controlPr>
            </control>
          </mc:Choice>
        </mc:AlternateContent>
        <mc:AlternateContent xmlns:mc="http://schemas.openxmlformats.org/markup-compatibility/2006">
          <mc:Choice Requires="x14">
            <control shapeId="34883" r:id="rId64" name="Check Box 67">
              <controlPr defaultSize="0" autoFill="0" autoLine="0" autoPict="0">
                <anchor moveWithCells="1">
                  <from>
                    <xdr:col>1</xdr:col>
                    <xdr:colOff>381000</xdr:colOff>
                    <xdr:row>95</xdr:row>
                    <xdr:rowOff>19050</xdr:rowOff>
                  </from>
                  <to>
                    <xdr:col>1</xdr:col>
                    <xdr:colOff>685800</xdr:colOff>
                    <xdr:row>95</xdr:row>
                    <xdr:rowOff>241300</xdr:rowOff>
                  </to>
                </anchor>
              </controlPr>
            </control>
          </mc:Choice>
        </mc:AlternateContent>
        <mc:AlternateContent xmlns:mc="http://schemas.openxmlformats.org/markup-compatibility/2006">
          <mc:Choice Requires="x14">
            <control shapeId="34884" r:id="rId65" name="Check Box 68">
              <controlPr defaultSize="0" autoFill="0" autoLine="0" autoPict="0">
                <anchor moveWithCells="1">
                  <from>
                    <xdr:col>1</xdr:col>
                    <xdr:colOff>381000</xdr:colOff>
                    <xdr:row>96</xdr:row>
                    <xdr:rowOff>19050</xdr:rowOff>
                  </from>
                  <to>
                    <xdr:col>1</xdr:col>
                    <xdr:colOff>685800</xdr:colOff>
                    <xdr:row>96</xdr:row>
                    <xdr:rowOff>241300</xdr:rowOff>
                  </to>
                </anchor>
              </controlPr>
            </control>
          </mc:Choice>
        </mc:AlternateContent>
        <mc:AlternateContent xmlns:mc="http://schemas.openxmlformats.org/markup-compatibility/2006">
          <mc:Choice Requires="x14">
            <control shapeId="34885" r:id="rId66" name="Check Box 69">
              <controlPr defaultSize="0" autoFill="0" autoLine="0" autoPict="0">
                <anchor moveWithCells="1">
                  <from>
                    <xdr:col>1</xdr:col>
                    <xdr:colOff>381000</xdr:colOff>
                    <xdr:row>97</xdr:row>
                    <xdr:rowOff>19050</xdr:rowOff>
                  </from>
                  <to>
                    <xdr:col>1</xdr:col>
                    <xdr:colOff>685800</xdr:colOff>
                    <xdr:row>97</xdr:row>
                    <xdr:rowOff>241300</xdr:rowOff>
                  </to>
                </anchor>
              </controlPr>
            </control>
          </mc:Choice>
        </mc:AlternateContent>
        <mc:AlternateContent xmlns:mc="http://schemas.openxmlformats.org/markup-compatibility/2006">
          <mc:Choice Requires="x14">
            <control shapeId="34886" r:id="rId67" name="Check Box 70">
              <controlPr defaultSize="0" autoFill="0" autoLine="0" autoPict="0">
                <anchor moveWithCells="1">
                  <from>
                    <xdr:col>1</xdr:col>
                    <xdr:colOff>381000</xdr:colOff>
                    <xdr:row>98</xdr:row>
                    <xdr:rowOff>19050</xdr:rowOff>
                  </from>
                  <to>
                    <xdr:col>1</xdr:col>
                    <xdr:colOff>685800</xdr:colOff>
                    <xdr:row>98</xdr:row>
                    <xdr:rowOff>241300</xdr:rowOff>
                  </to>
                </anchor>
              </controlPr>
            </control>
          </mc:Choice>
        </mc:AlternateContent>
        <mc:AlternateContent xmlns:mc="http://schemas.openxmlformats.org/markup-compatibility/2006">
          <mc:Choice Requires="x14">
            <control shapeId="34887" r:id="rId68" name="Check Box 71">
              <controlPr defaultSize="0" autoFill="0" autoLine="0" autoPict="0">
                <anchor moveWithCells="1">
                  <from>
                    <xdr:col>1</xdr:col>
                    <xdr:colOff>381000</xdr:colOff>
                    <xdr:row>99</xdr:row>
                    <xdr:rowOff>19050</xdr:rowOff>
                  </from>
                  <to>
                    <xdr:col>1</xdr:col>
                    <xdr:colOff>685800</xdr:colOff>
                    <xdr:row>99</xdr:row>
                    <xdr:rowOff>241300</xdr:rowOff>
                  </to>
                </anchor>
              </controlPr>
            </control>
          </mc:Choice>
        </mc:AlternateContent>
        <mc:AlternateContent xmlns:mc="http://schemas.openxmlformats.org/markup-compatibility/2006">
          <mc:Choice Requires="x14">
            <control shapeId="34888" r:id="rId69" name="Check Box 72">
              <controlPr defaultSize="0" autoFill="0" autoLine="0" autoPict="0">
                <anchor moveWithCells="1">
                  <from>
                    <xdr:col>1</xdr:col>
                    <xdr:colOff>381000</xdr:colOff>
                    <xdr:row>110</xdr:row>
                    <xdr:rowOff>19050</xdr:rowOff>
                  </from>
                  <to>
                    <xdr:col>1</xdr:col>
                    <xdr:colOff>685800</xdr:colOff>
                    <xdr:row>110</xdr:row>
                    <xdr:rowOff>241300</xdr:rowOff>
                  </to>
                </anchor>
              </controlPr>
            </control>
          </mc:Choice>
        </mc:AlternateContent>
        <mc:AlternateContent xmlns:mc="http://schemas.openxmlformats.org/markup-compatibility/2006">
          <mc:Choice Requires="x14">
            <control shapeId="34889" r:id="rId70" name="Check Box 73">
              <controlPr defaultSize="0" autoFill="0" autoLine="0" autoPict="0">
                <anchor moveWithCells="1">
                  <from>
                    <xdr:col>2</xdr:col>
                    <xdr:colOff>381000</xdr:colOff>
                    <xdr:row>110</xdr:row>
                    <xdr:rowOff>19050</xdr:rowOff>
                  </from>
                  <to>
                    <xdr:col>2</xdr:col>
                    <xdr:colOff>685800</xdr:colOff>
                    <xdr:row>110</xdr:row>
                    <xdr:rowOff>241300</xdr:rowOff>
                  </to>
                </anchor>
              </controlPr>
            </control>
          </mc:Choice>
        </mc:AlternateContent>
        <mc:AlternateContent xmlns:mc="http://schemas.openxmlformats.org/markup-compatibility/2006">
          <mc:Choice Requires="x14">
            <control shapeId="34895" r:id="rId71" name="Check Box 79">
              <controlPr defaultSize="0" autoFill="0" autoLine="0" autoPict="0">
                <anchor moveWithCells="1">
                  <from>
                    <xdr:col>1</xdr:col>
                    <xdr:colOff>381000</xdr:colOff>
                    <xdr:row>111</xdr:row>
                    <xdr:rowOff>19050</xdr:rowOff>
                  </from>
                  <to>
                    <xdr:col>1</xdr:col>
                    <xdr:colOff>685800</xdr:colOff>
                    <xdr:row>111</xdr:row>
                    <xdr:rowOff>241300</xdr:rowOff>
                  </to>
                </anchor>
              </controlPr>
            </control>
          </mc:Choice>
        </mc:AlternateContent>
        <mc:AlternateContent xmlns:mc="http://schemas.openxmlformats.org/markup-compatibility/2006">
          <mc:Choice Requires="x14">
            <control shapeId="34896" r:id="rId72" name="Check Box 80">
              <controlPr defaultSize="0" autoFill="0" autoLine="0" autoPict="0">
                <anchor moveWithCells="1">
                  <from>
                    <xdr:col>1</xdr:col>
                    <xdr:colOff>381000</xdr:colOff>
                    <xdr:row>112</xdr:row>
                    <xdr:rowOff>19050</xdr:rowOff>
                  </from>
                  <to>
                    <xdr:col>1</xdr:col>
                    <xdr:colOff>685800</xdr:colOff>
                    <xdr:row>112</xdr:row>
                    <xdr:rowOff>241300</xdr:rowOff>
                  </to>
                </anchor>
              </controlPr>
            </control>
          </mc:Choice>
        </mc:AlternateContent>
        <mc:AlternateContent xmlns:mc="http://schemas.openxmlformats.org/markup-compatibility/2006">
          <mc:Choice Requires="x14">
            <control shapeId="34897" r:id="rId73" name="Check Box 81">
              <controlPr defaultSize="0" autoFill="0" autoLine="0" autoPict="0">
                <anchor moveWithCells="1">
                  <from>
                    <xdr:col>1</xdr:col>
                    <xdr:colOff>381000</xdr:colOff>
                    <xdr:row>113</xdr:row>
                    <xdr:rowOff>19050</xdr:rowOff>
                  </from>
                  <to>
                    <xdr:col>1</xdr:col>
                    <xdr:colOff>685800</xdr:colOff>
                    <xdr:row>113</xdr:row>
                    <xdr:rowOff>241300</xdr:rowOff>
                  </to>
                </anchor>
              </controlPr>
            </control>
          </mc:Choice>
        </mc:AlternateContent>
        <mc:AlternateContent xmlns:mc="http://schemas.openxmlformats.org/markup-compatibility/2006">
          <mc:Choice Requires="x14">
            <control shapeId="34898" r:id="rId74" name="Check Box 82">
              <controlPr defaultSize="0" autoFill="0" autoLine="0" autoPict="0">
                <anchor moveWithCells="1">
                  <from>
                    <xdr:col>1</xdr:col>
                    <xdr:colOff>381000</xdr:colOff>
                    <xdr:row>114</xdr:row>
                    <xdr:rowOff>19050</xdr:rowOff>
                  </from>
                  <to>
                    <xdr:col>1</xdr:col>
                    <xdr:colOff>685800</xdr:colOff>
                    <xdr:row>114</xdr:row>
                    <xdr:rowOff>241300</xdr:rowOff>
                  </to>
                </anchor>
              </controlPr>
            </control>
          </mc:Choice>
        </mc:AlternateContent>
        <mc:AlternateContent xmlns:mc="http://schemas.openxmlformats.org/markup-compatibility/2006">
          <mc:Choice Requires="x14">
            <control shapeId="34899" r:id="rId75" name="Check Box 83">
              <controlPr defaultSize="0" autoFill="0" autoLine="0" autoPict="0">
                <anchor moveWithCells="1">
                  <from>
                    <xdr:col>1</xdr:col>
                    <xdr:colOff>381000</xdr:colOff>
                    <xdr:row>115</xdr:row>
                    <xdr:rowOff>19050</xdr:rowOff>
                  </from>
                  <to>
                    <xdr:col>1</xdr:col>
                    <xdr:colOff>685800</xdr:colOff>
                    <xdr:row>115</xdr:row>
                    <xdr:rowOff>241300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containsText" priority="28" operator="containsText" id="{7418DC60-8BB0-44EC-80FF-BBC97B3D382F}">
            <xm:f>NOT(ISERROR(SEARCH($G$6,G111)))</xm:f>
            <xm:f>$G$6</xm:f>
            <x14:dxf>
              <font>
                <b/>
                <i val="0"/>
                <color auto="1"/>
              </font>
              <fill>
                <patternFill>
                  <bgColor rgb="FF92D050"/>
                </patternFill>
              </fill>
              <border>
                <left style="thin">
                  <color auto="1"/>
                </left>
                <right style="thin">
                  <color auto="1"/>
                </right>
                <top style="thin">
                  <color auto="1"/>
                </top>
                <bottom style="thin">
                  <color auto="1"/>
                </bottom>
              </border>
            </x14:dxf>
          </x14:cfRule>
          <xm:sqref>G111</xm:sqref>
        </x14:conditionalFormatting>
        <x14:conditionalFormatting xmlns:xm="http://schemas.microsoft.com/office/excel/2006/main">
          <x14:cfRule type="containsText" priority="26" operator="containsText" id="{78043819-7FA1-4DCF-A77F-C095ED40C62D}">
            <xm:f>NOT(ISERROR(SEARCH($G$6,G112)))</xm:f>
            <xm:f>$G$6</xm:f>
            <x14:dxf>
              <font>
                <b/>
                <i val="0"/>
                <color auto="1"/>
              </font>
              <fill>
                <patternFill>
                  <bgColor rgb="FFFF0000"/>
                </patternFill>
              </fill>
              <border>
                <left style="thin">
                  <color auto="1"/>
                </left>
                <right style="thin">
                  <color auto="1"/>
                </right>
                <top style="thin">
                  <color auto="1"/>
                </top>
                <bottom style="thin">
                  <color auto="1"/>
                </bottom>
              </border>
            </x14:dxf>
          </x14:cfRule>
          <xm:sqref>G112</xm:sqref>
        </x14:conditionalFormatting>
        <x14:conditionalFormatting xmlns:xm="http://schemas.microsoft.com/office/excel/2006/main">
          <x14:cfRule type="containsText" priority="25" operator="containsText" id="{4EFFF137-C71E-419A-A92A-E11AF2ED5E06}">
            <xm:f>NOT(ISERROR(SEARCH($G$6,G75)))</xm:f>
            <xm:f>$G$6</xm:f>
            <x14:dxf>
              <font>
                <b/>
                <i val="0"/>
                <color auto="1"/>
              </font>
              <fill>
                <patternFill>
                  <bgColor rgb="FF92D050"/>
                </patternFill>
              </fill>
              <border>
                <left style="thin">
                  <color auto="1"/>
                </left>
                <right style="thin">
                  <color auto="1"/>
                </right>
                <top style="thin">
                  <color auto="1"/>
                </top>
                <bottom style="thin">
                  <color auto="1"/>
                </bottom>
              </border>
            </x14:dxf>
          </x14:cfRule>
          <xm:sqref>G75</xm:sqref>
        </x14:conditionalFormatting>
        <x14:conditionalFormatting xmlns:xm="http://schemas.microsoft.com/office/excel/2006/main">
          <x14:cfRule type="containsText" priority="24" operator="containsText" id="{70BAA3EE-5790-46E3-9F4F-E507F7CAE158}">
            <xm:f>NOT(ISERROR(SEARCH($G$6,G76)))</xm:f>
            <xm:f>$G$6</xm:f>
            <x14:dxf>
              <font>
                <b/>
                <i val="0"/>
                <color auto="1"/>
              </font>
              <fill>
                <patternFill>
                  <bgColor rgb="FFFF0000"/>
                </patternFill>
              </fill>
              <border>
                <left style="thin">
                  <color auto="1"/>
                </left>
                <right style="thin">
                  <color auto="1"/>
                </right>
                <top style="thin">
                  <color auto="1"/>
                </top>
                <bottom style="thin">
                  <color auto="1"/>
                </bottom>
              </border>
            </x14:dxf>
          </x14:cfRule>
          <xm:sqref>G76</xm:sqref>
        </x14:conditionalFormatting>
        <x14:conditionalFormatting xmlns:xm="http://schemas.microsoft.com/office/excel/2006/main">
          <x14:cfRule type="containsText" priority="23" operator="containsText" id="{40EDBC12-5CC8-45FE-A8AD-F08B42FA261F}">
            <xm:f>NOT(ISERROR(SEARCH($G$6,G77)))</xm:f>
            <xm:f>$G$6</xm:f>
            <x14:dxf>
              <font>
                <b/>
                <i val="0"/>
                <color auto="1"/>
              </font>
              <fill>
                <patternFill>
                  <bgColor rgb="FF92D050"/>
                </patternFill>
              </fill>
              <border>
                <left style="thin">
                  <color auto="1"/>
                </left>
                <right style="thin">
                  <color auto="1"/>
                </right>
                <top style="thin">
                  <color auto="1"/>
                </top>
                <bottom style="thin">
                  <color auto="1"/>
                </bottom>
              </border>
            </x14:dxf>
          </x14:cfRule>
          <xm:sqref>G77</xm:sqref>
        </x14:conditionalFormatting>
        <x14:conditionalFormatting xmlns:xm="http://schemas.microsoft.com/office/excel/2006/main">
          <x14:cfRule type="containsText" priority="1" operator="containsText" id="{A9502C9D-1E7F-4172-A478-D3B9079EBD99}">
            <xm:f>NOT(ISERROR(SEARCH($G$6,G13)))</xm:f>
            <xm:f>$G$6</xm:f>
            <x14:dxf>
              <font>
                <b/>
                <i val="0"/>
                <color auto="1"/>
              </font>
              <fill>
                <patternFill>
                  <bgColor rgb="FFFF0000"/>
                </patternFill>
              </fill>
              <border>
                <left style="thin">
                  <color auto="1"/>
                </left>
                <right style="thin">
                  <color auto="1"/>
                </right>
                <top style="thin">
                  <color auto="1"/>
                </top>
                <bottom style="thin">
                  <color auto="1"/>
                </bottom>
              </border>
            </x14:dxf>
          </x14:cfRule>
          <xm:sqref>G13</xm:sqref>
        </x14:conditionalFormatting>
        <x14:conditionalFormatting xmlns:xm="http://schemas.microsoft.com/office/excel/2006/main">
          <x14:cfRule type="containsText" priority="21" operator="containsText" id="{920BB7B4-23ED-4655-AB65-144C05B44F5D}">
            <xm:f>NOT(ISERROR(SEARCH($G$6,G78)))</xm:f>
            <xm:f>$G$6</xm:f>
            <x14:dxf>
              <font>
                <b/>
                <i val="0"/>
                <color auto="1"/>
              </font>
              <fill>
                <patternFill>
                  <bgColor rgb="FFFF0000"/>
                </patternFill>
              </fill>
              <border>
                <left style="thin">
                  <color auto="1"/>
                </left>
                <right style="thin">
                  <color auto="1"/>
                </right>
                <top style="thin">
                  <color auto="1"/>
                </top>
                <bottom style="thin">
                  <color auto="1"/>
                </bottom>
              </border>
            </x14:dxf>
          </x14:cfRule>
          <xm:sqref>G78</xm:sqref>
        </x14:conditionalFormatting>
        <x14:conditionalFormatting xmlns:xm="http://schemas.microsoft.com/office/excel/2006/main">
          <x14:cfRule type="containsText" priority="20" operator="containsText" id="{B86220DA-9454-4568-99B7-DD47A4B139F1}">
            <xm:f>NOT(ISERROR(SEARCH($G$6,G94)))</xm:f>
            <xm:f>$G$6</xm:f>
            <x14:dxf>
              <font>
                <b/>
                <i val="0"/>
                <color auto="1"/>
              </font>
              <fill>
                <patternFill>
                  <bgColor rgb="FF92D050"/>
                </patternFill>
              </fill>
              <border>
                <left style="thin">
                  <color auto="1"/>
                </left>
                <right style="thin">
                  <color auto="1"/>
                </right>
                <top style="thin">
                  <color auto="1"/>
                </top>
                <bottom style="thin">
                  <color auto="1"/>
                </bottom>
              </border>
            </x14:dxf>
          </x14:cfRule>
          <xm:sqref>G94</xm:sqref>
        </x14:conditionalFormatting>
        <x14:conditionalFormatting xmlns:xm="http://schemas.microsoft.com/office/excel/2006/main">
          <x14:cfRule type="containsText" priority="19" operator="containsText" id="{4EE830F0-CB21-45FA-AF66-249CDE77A30A}">
            <xm:f>NOT(ISERROR(SEARCH($G$6,G95)))</xm:f>
            <xm:f>$G$6</xm:f>
            <x14:dxf>
              <font>
                <b/>
                <i val="0"/>
                <color auto="1"/>
              </font>
              <fill>
                <patternFill>
                  <bgColor rgb="FFFF0000"/>
                </patternFill>
              </fill>
              <border>
                <left style="thin">
                  <color auto="1"/>
                </left>
                <right style="thin">
                  <color auto="1"/>
                </right>
                <top style="thin">
                  <color auto="1"/>
                </top>
                <bottom style="thin">
                  <color auto="1"/>
                </bottom>
              </border>
            </x14:dxf>
          </x14:cfRule>
          <xm:sqref>G95</xm:sqref>
        </x14:conditionalFormatting>
        <x14:conditionalFormatting xmlns:xm="http://schemas.microsoft.com/office/excel/2006/main">
          <x14:cfRule type="containsText" priority="18" operator="containsText" id="{E1E8C796-CC6F-4AE5-80CA-FE946142107F}">
            <xm:f>NOT(ISERROR(SEARCH($G$6,G96)))</xm:f>
            <xm:f>$G$6</xm:f>
            <x14:dxf>
              <font>
                <b/>
                <i val="0"/>
                <color auto="1"/>
              </font>
              <fill>
                <patternFill>
                  <bgColor rgb="FF92D050"/>
                </patternFill>
              </fill>
              <border>
                <left style="thin">
                  <color auto="1"/>
                </left>
                <right style="thin">
                  <color auto="1"/>
                </right>
                <top style="thin">
                  <color auto="1"/>
                </top>
                <bottom style="thin">
                  <color auto="1"/>
                </bottom>
              </border>
            </x14:dxf>
          </x14:cfRule>
          <xm:sqref>G96</xm:sqref>
        </x14:conditionalFormatting>
        <x14:conditionalFormatting xmlns:xm="http://schemas.microsoft.com/office/excel/2006/main">
          <x14:cfRule type="containsText" priority="17" operator="containsText" id="{4D771FC9-FDA9-4786-BC0A-592AC2EC9D08}">
            <xm:f>NOT(ISERROR(SEARCH($G$6,G97)))</xm:f>
            <xm:f>$G$6</xm:f>
            <x14:dxf>
              <font>
                <b/>
                <i val="0"/>
                <color auto="1"/>
              </font>
              <fill>
                <patternFill>
                  <bgColor rgb="FFFF0000"/>
                </patternFill>
              </fill>
              <border>
                <left style="thin">
                  <color auto="1"/>
                </left>
                <right style="thin">
                  <color auto="1"/>
                </right>
                <top style="thin">
                  <color auto="1"/>
                </top>
                <bottom style="thin">
                  <color auto="1"/>
                </bottom>
              </border>
            </x14:dxf>
          </x14:cfRule>
          <xm:sqref>G97</xm:sqref>
        </x14:conditionalFormatting>
        <x14:conditionalFormatting xmlns:xm="http://schemas.microsoft.com/office/excel/2006/main">
          <x14:cfRule type="containsText" priority="16" operator="containsText" id="{241D2799-7BEF-4E16-9E5E-7310347654C7}">
            <xm:f>NOT(ISERROR(SEARCH($G$6,G56)))</xm:f>
            <xm:f>$G$6</xm:f>
            <x14:dxf>
              <font>
                <b/>
                <i val="0"/>
                <color auto="1"/>
              </font>
              <fill>
                <patternFill>
                  <bgColor rgb="FF92D050"/>
                </patternFill>
              </fill>
              <border>
                <left style="thin">
                  <color auto="1"/>
                </left>
                <right style="thin">
                  <color auto="1"/>
                </right>
                <top style="thin">
                  <color auto="1"/>
                </top>
                <bottom style="thin">
                  <color auto="1"/>
                </bottom>
              </border>
            </x14:dxf>
          </x14:cfRule>
          <xm:sqref>G56</xm:sqref>
        </x14:conditionalFormatting>
        <x14:conditionalFormatting xmlns:xm="http://schemas.microsoft.com/office/excel/2006/main">
          <x14:cfRule type="containsText" priority="15" operator="containsText" id="{6D3F54B8-D118-44E2-A0C1-637A40C89E30}">
            <xm:f>NOT(ISERROR(SEARCH($G$6,G57)))</xm:f>
            <xm:f>$G$6</xm:f>
            <x14:dxf>
              <font>
                <b/>
                <i val="0"/>
                <color auto="1"/>
              </font>
              <fill>
                <patternFill>
                  <bgColor rgb="FFFF0000"/>
                </patternFill>
              </fill>
              <border>
                <left style="thin">
                  <color auto="1"/>
                </left>
                <right style="thin">
                  <color auto="1"/>
                </right>
                <top style="thin">
                  <color auto="1"/>
                </top>
                <bottom style="thin">
                  <color auto="1"/>
                </bottom>
              </border>
            </x14:dxf>
          </x14:cfRule>
          <xm:sqref>G57</xm:sqref>
        </x14:conditionalFormatting>
        <x14:conditionalFormatting xmlns:xm="http://schemas.microsoft.com/office/excel/2006/main">
          <x14:cfRule type="containsText" priority="14" operator="containsText" id="{9EE8822E-6171-4454-91A0-42D7F4E6A856}">
            <xm:f>NOT(ISERROR(SEARCH($G$6,G58)))</xm:f>
            <xm:f>$G$6</xm:f>
            <x14:dxf>
              <font>
                <b/>
                <i val="0"/>
                <color auto="1"/>
              </font>
              <fill>
                <patternFill>
                  <bgColor rgb="FF92D050"/>
                </patternFill>
              </fill>
              <border>
                <left style="thin">
                  <color auto="1"/>
                </left>
                <right style="thin">
                  <color auto="1"/>
                </right>
                <top style="thin">
                  <color auto="1"/>
                </top>
                <bottom style="thin">
                  <color auto="1"/>
                </bottom>
              </border>
            </x14:dxf>
          </x14:cfRule>
          <xm:sqref>G58</xm:sqref>
        </x14:conditionalFormatting>
        <x14:conditionalFormatting xmlns:xm="http://schemas.microsoft.com/office/excel/2006/main">
          <x14:cfRule type="containsText" priority="13" operator="containsText" id="{3D553D7D-B10C-44BF-BD8C-3BD854E7F7A1}">
            <xm:f>NOT(ISERROR(SEARCH($G$6,G59)))</xm:f>
            <xm:f>$G$6</xm:f>
            <x14:dxf>
              <font>
                <b/>
                <i val="0"/>
                <color auto="1"/>
              </font>
              <fill>
                <patternFill>
                  <bgColor rgb="FFFF0000"/>
                </patternFill>
              </fill>
              <border>
                <left style="thin">
                  <color auto="1"/>
                </left>
                <right style="thin">
                  <color auto="1"/>
                </right>
                <top style="thin">
                  <color auto="1"/>
                </top>
                <bottom style="thin">
                  <color auto="1"/>
                </bottom>
              </border>
            </x14:dxf>
          </x14:cfRule>
          <xm:sqref>G59</xm:sqref>
        </x14:conditionalFormatting>
        <x14:conditionalFormatting xmlns:xm="http://schemas.microsoft.com/office/excel/2006/main">
          <x14:cfRule type="containsText" priority="12" operator="containsText" id="{16F2EC1C-58B1-4BA9-8FD0-CE92C99CA027}">
            <xm:f>NOT(ISERROR(SEARCH($G$6,G32)))</xm:f>
            <xm:f>$G$6</xm:f>
            <x14:dxf>
              <font>
                <b/>
                <i val="0"/>
                <color auto="1"/>
              </font>
              <fill>
                <patternFill>
                  <bgColor rgb="FF92D050"/>
                </patternFill>
              </fill>
              <border>
                <left style="thin">
                  <color auto="1"/>
                </left>
                <right style="thin">
                  <color auto="1"/>
                </right>
                <top style="thin">
                  <color auto="1"/>
                </top>
                <bottom style="thin">
                  <color auto="1"/>
                </bottom>
              </border>
            </x14:dxf>
          </x14:cfRule>
          <xm:sqref>G32</xm:sqref>
        </x14:conditionalFormatting>
        <x14:conditionalFormatting xmlns:xm="http://schemas.microsoft.com/office/excel/2006/main">
          <x14:cfRule type="containsText" priority="11" operator="containsText" id="{DE303926-9330-4519-BD23-ECFCC78C73B3}">
            <xm:f>NOT(ISERROR(SEARCH($G$6,G33)))</xm:f>
            <xm:f>$G$6</xm:f>
            <x14:dxf>
              <font>
                <b/>
                <i val="0"/>
                <color auto="1"/>
              </font>
              <fill>
                <patternFill>
                  <bgColor rgb="FFFF0000"/>
                </patternFill>
              </fill>
              <border>
                <left style="thin">
                  <color auto="1"/>
                </left>
                <right style="thin">
                  <color auto="1"/>
                </right>
                <top style="thin">
                  <color auto="1"/>
                </top>
                <bottom style="thin">
                  <color auto="1"/>
                </bottom>
              </border>
            </x14:dxf>
          </x14:cfRule>
          <xm:sqref>G33</xm:sqref>
        </x14:conditionalFormatting>
        <x14:conditionalFormatting xmlns:xm="http://schemas.microsoft.com/office/excel/2006/main">
          <x14:cfRule type="containsText" priority="10" operator="containsText" id="{2EE680C2-CE00-49DC-97E1-164110739B88}">
            <xm:f>NOT(ISERROR(SEARCH($G$6,G34)))</xm:f>
            <xm:f>$G$6</xm:f>
            <x14:dxf>
              <font>
                <b/>
                <i val="0"/>
                <color auto="1"/>
              </font>
              <fill>
                <patternFill>
                  <bgColor rgb="FF92D050"/>
                </patternFill>
              </fill>
              <border>
                <left style="thin">
                  <color auto="1"/>
                </left>
                <right style="thin">
                  <color auto="1"/>
                </right>
                <top style="thin">
                  <color auto="1"/>
                </top>
                <bottom style="thin">
                  <color auto="1"/>
                </bottom>
              </border>
            </x14:dxf>
          </x14:cfRule>
          <xm:sqref>G34</xm:sqref>
        </x14:conditionalFormatting>
        <x14:conditionalFormatting xmlns:xm="http://schemas.microsoft.com/office/excel/2006/main">
          <x14:cfRule type="containsText" priority="9" operator="containsText" id="{14354752-1A5B-4D03-8B1A-62DE25EC32CE}">
            <xm:f>NOT(ISERROR(SEARCH($G$6,G35)))</xm:f>
            <xm:f>$G$6</xm:f>
            <x14:dxf>
              <font>
                <b/>
                <i val="0"/>
                <color auto="1"/>
              </font>
              <fill>
                <patternFill>
                  <bgColor rgb="FFFF0000"/>
                </patternFill>
              </fill>
              <border>
                <left style="thin">
                  <color auto="1"/>
                </left>
                <right style="thin">
                  <color auto="1"/>
                </right>
                <top style="thin">
                  <color auto="1"/>
                </top>
                <bottom style="thin">
                  <color auto="1"/>
                </bottom>
              </border>
            </x14:dxf>
          </x14:cfRule>
          <xm:sqref>G35</xm:sqref>
        </x14:conditionalFormatting>
        <x14:conditionalFormatting xmlns:xm="http://schemas.microsoft.com/office/excel/2006/main">
          <x14:cfRule type="containsText" priority="8" operator="containsText" id="{85E01A00-E3CE-4786-9ED0-7D7D8B941BC9}">
            <xm:f>NOT(ISERROR(SEARCH($G$6,G36)))</xm:f>
            <xm:f>$G$6</xm:f>
            <x14:dxf>
              <font>
                <b/>
                <i val="0"/>
                <color auto="1"/>
              </font>
              <fill>
                <patternFill>
                  <bgColor rgb="FF92D050"/>
                </patternFill>
              </fill>
              <border>
                <left style="thin">
                  <color auto="1"/>
                </left>
                <right style="thin">
                  <color auto="1"/>
                </right>
                <top style="thin">
                  <color auto="1"/>
                </top>
                <bottom style="thin">
                  <color auto="1"/>
                </bottom>
              </border>
            </x14:dxf>
          </x14:cfRule>
          <xm:sqref>G36</xm:sqref>
        </x14:conditionalFormatting>
        <x14:conditionalFormatting xmlns:xm="http://schemas.microsoft.com/office/excel/2006/main">
          <x14:cfRule type="containsText" priority="7" operator="containsText" id="{3B1AC7BA-903A-4A38-A2BB-FBD9889BF7C9}">
            <xm:f>NOT(ISERROR(SEARCH($G$6,G37)))</xm:f>
            <xm:f>$G$6</xm:f>
            <x14:dxf>
              <font>
                <b/>
                <i val="0"/>
                <color auto="1"/>
              </font>
              <fill>
                <patternFill>
                  <bgColor rgb="FFFF0000"/>
                </patternFill>
              </fill>
              <border>
                <left style="thin">
                  <color auto="1"/>
                </left>
                <right style="thin">
                  <color auto="1"/>
                </right>
                <top style="thin">
                  <color auto="1"/>
                </top>
                <bottom style="thin">
                  <color auto="1"/>
                </bottom>
              </border>
            </x14:dxf>
          </x14:cfRule>
          <xm:sqref>G37</xm:sqref>
        </x14:conditionalFormatting>
        <x14:conditionalFormatting xmlns:xm="http://schemas.microsoft.com/office/excel/2006/main">
          <x14:cfRule type="containsText" priority="6" operator="containsText" id="{49E60A3C-8D72-40C2-8981-067C09B52FE2}">
            <xm:f>NOT(ISERROR(SEARCH($G$6,G8)))</xm:f>
            <xm:f>$G$6</xm:f>
            <x14:dxf>
              <font>
                <b/>
                <i val="0"/>
                <color auto="1"/>
              </font>
              <fill>
                <patternFill>
                  <bgColor rgb="FF92D050"/>
                </patternFill>
              </fill>
              <border>
                <left style="thin">
                  <color auto="1"/>
                </left>
                <right style="thin">
                  <color auto="1"/>
                </right>
                <top style="thin">
                  <color auto="1"/>
                </top>
                <bottom style="thin">
                  <color auto="1"/>
                </bottom>
              </border>
            </x14:dxf>
          </x14:cfRule>
          <xm:sqref>G8</xm:sqref>
        </x14:conditionalFormatting>
        <x14:conditionalFormatting xmlns:xm="http://schemas.microsoft.com/office/excel/2006/main">
          <x14:cfRule type="containsText" priority="5" operator="containsText" id="{0D26B94C-6750-40D5-A1DF-D14A4A7E428D}">
            <xm:f>NOT(ISERROR(SEARCH($G$6,G9)))</xm:f>
            <xm:f>$G$6</xm:f>
            <x14:dxf>
              <font>
                <b/>
                <i val="0"/>
                <color auto="1"/>
              </font>
              <fill>
                <patternFill>
                  <bgColor rgb="FFFF0000"/>
                </patternFill>
              </fill>
              <border>
                <left style="thin">
                  <color auto="1"/>
                </left>
                <right style="thin">
                  <color auto="1"/>
                </right>
                <top style="thin">
                  <color auto="1"/>
                </top>
                <bottom style="thin">
                  <color auto="1"/>
                </bottom>
              </border>
            </x14:dxf>
          </x14:cfRule>
          <xm:sqref>G9</xm:sqref>
        </x14:conditionalFormatting>
        <x14:conditionalFormatting xmlns:xm="http://schemas.microsoft.com/office/excel/2006/main">
          <x14:cfRule type="containsText" priority="4" operator="containsText" id="{5FEA28DF-0F4E-40A5-B4F1-B61123F82CBA}">
            <xm:f>NOT(ISERROR(SEARCH($G$6,G10)))</xm:f>
            <xm:f>$G$6</xm:f>
            <x14:dxf>
              <font>
                <b/>
                <i val="0"/>
                <color auto="1"/>
              </font>
              <fill>
                <patternFill>
                  <bgColor rgb="FF92D050"/>
                </patternFill>
              </fill>
              <border>
                <left style="thin">
                  <color auto="1"/>
                </left>
                <right style="thin">
                  <color auto="1"/>
                </right>
                <top style="thin">
                  <color auto="1"/>
                </top>
                <bottom style="thin">
                  <color auto="1"/>
                </bottom>
              </border>
            </x14:dxf>
          </x14:cfRule>
          <xm:sqref>G10</xm:sqref>
        </x14:conditionalFormatting>
        <x14:conditionalFormatting xmlns:xm="http://schemas.microsoft.com/office/excel/2006/main">
          <x14:cfRule type="containsText" priority="3" operator="containsText" id="{6A37132F-F6B0-4442-BEE8-583CC20429BD}">
            <xm:f>NOT(ISERROR(SEARCH($G$6,G11)))</xm:f>
            <xm:f>$G$6</xm:f>
            <x14:dxf>
              <font>
                <b/>
                <i val="0"/>
                <color auto="1"/>
              </font>
              <fill>
                <patternFill>
                  <bgColor rgb="FFFF0000"/>
                </patternFill>
              </fill>
              <border>
                <left style="thin">
                  <color auto="1"/>
                </left>
                <right style="thin">
                  <color auto="1"/>
                </right>
                <top style="thin">
                  <color auto="1"/>
                </top>
                <bottom style="thin">
                  <color auto="1"/>
                </bottom>
              </border>
            </x14:dxf>
          </x14:cfRule>
          <xm:sqref>G11</xm:sqref>
        </x14:conditionalFormatting>
        <x14:conditionalFormatting xmlns:xm="http://schemas.microsoft.com/office/excel/2006/main">
          <x14:cfRule type="containsText" priority="2" operator="containsText" id="{7FF86C71-A699-461E-AB60-B341DAAAB452}">
            <xm:f>NOT(ISERROR(SEARCH($G$6,G12)))</xm:f>
            <xm:f>$G$6</xm:f>
            <x14:dxf>
              <font>
                <b/>
                <i val="0"/>
                <color auto="1"/>
              </font>
              <fill>
                <patternFill>
                  <bgColor rgb="FF92D050"/>
                </patternFill>
              </fill>
              <border>
                <left style="thin">
                  <color auto="1"/>
                </left>
                <right style="thin">
                  <color auto="1"/>
                </right>
                <top style="thin">
                  <color auto="1"/>
                </top>
                <bottom style="thin">
                  <color auto="1"/>
                </bottom>
              </border>
            </x14:dxf>
          </x14:cfRule>
          <xm:sqref>G12</xm:sqref>
        </x14:conditionalFormatting>
      </x14:conditionalFormatting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M20"/>
  <sheetViews>
    <sheetView zoomScaleNormal="100" workbookViewId="0">
      <selection activeCell="A4" sqref="A4:B4"/>
    </sheetView>
  </sheetViews>
  <sheetFormatPr defaultColWidth="9.1796875" defaultRowHeight="15.5" x14ac:dyDescent="0.35"/>
  <cols>
    <col min="1" max="1" width="7.54296875" style="1" customWidth="1"/>
    <col min="2" max="2" width="79.26953125" style="1" customWidth="1"/>
    <col min="3" max="3" width="15.54296875" style="1" bestFit="1" customWidth="1"/>
    <col min="4" max="4" width="14.7265625" style="1" customWidth="1"/>
    <col min="5" max="5" width="12.26953125" style="5" hidden="1" customWidth="1"/>
    <col min="6" max="6" width="0" style="5" hidden="1" customWidth="1"/>
    <col min="7" max="7" width="51.1796875" style="5" customWidth="1"/>
    <col min="8" max="8" width="9.1796875" style="1" hidden="1" customWidth="1"/>
    <col min="9" max="9" width="7.453125" style="1" hidden="1" customWidth="1"/>
    <col min="10" max="16384" width="9.1796875" style="1"/>
  </cols>
  <sheetData>
    <row r="1" spans="1:13" ht="23.25" customHeight="1" x14ac:dyDescent="0.35">
      <c r="A1" s="326" t="s">
        <v>17</v>
      </c>
      <c r="B1" s="326"/>
    </row>
    <row r="2" spans="1:13" x14ac:dyDescent="0.35">
      <c r="D2" s="2"/>
    </row>
    <row r="3" spans="1:13" ht="21.75" customHeight="1" x14ac:dyDescent="0.35">
      <c r="A3" s="326" t="s">
        <v>18</v>
      </c>
      <c r="B3" s="326"/>
    </row>
    <row r="4" spans="1:13" ht="24" customHeight="1" thickBot="1" x14ac:dyDescent="0.4">
      <c r="A4" s="327" t="s">
        <v>19</v>
      </c>
      <c r="B4" s="327"/>
      <c r="M4" s="3"/>
    </row>
    <row r="5" spans="1:13" ht="24" customHeight="1" thickTop="1" thickBot="1" x14ac:dyDescent="0.4">
      <c r="A5" s="9"/>
      <c r="B5" s="9"/>
      <c r="C5" s="169" t="s">
        <v>20</v>
      </c>
      <c r="D5" s="31" t="s">
        <v>21</v>
      </c>
      <c r="E5" s="5" t="s">
        <v>32</v>
      </c>
      <c r="F5" s="5" t="s">
        <v>33</v>
      </c>
    </row>
    <row r="6" spans="1:13" ht="31.5" customHeight="1" thickTop="1" x14ac:dyDescent="0.35">
      <c r="A6" s="168" t="s">
        <v>22</v>
      </c>
      <c r="B6" s="11" t="s">
        <v>687</v>
      </c>
      <c r="C6" s="165" t="b">
        <v>0</v>
      </c>
      <c r="D6" s="5">
        <v>1</v>
      </c>
      <c r="E6" s="5">
        <f>IF(C6,D6,0)</f>
        <v>0</v>
      </c>
      <c r="G6" s="5" t="str">
        <f>IF(I6=0,"Select One Answer for This Standard","")</f>
        <v>Select One Answer for This Standard</v>
      </c>
      <c r="H6" s="1">
        <f t="shared" ref="H6:H11" si="0">IF(C6,1,0)</f>
        <v>0</v>
      </c>
      <c r="I6" s="1">
        <f>SUM(H6:H7)</f>
        <v>0</v>
      </c>
    </row>
    <row r="7" spans="1:13" ht="29.25" customHeight="1" x14ac:dyDescent="0.35">
      <c r="A7" s="144"/>
      <c r="B7" s="149" t="s">
        <v>688</v>
      </c>
      <c r="C7" s="151" t="b">
        <v>0</v>
      </c>
      <c r="D7" s="5"/>
      <c r="E7"/>
      <c r="F7" s="5">
        <f>IF(C7,1,0)</f>
        <v>0</v>
      </c>
      <c r="G7" s="17" t="s">
        <v>34</v>
      </c>
      <c r="H7" s="1">
        <f t="shared" si="0"/>
        <v>0</v>
      </c>
    </row>
    <row r="8" spans="1:13" ht="34.5" customHeight="1" x14ac:dyDescent="0.35">
      <c r="A8" s="144" t="s">
        <v>23</v>
      </c>
      <c r="B8" s="10" t="s">
        <v>689</v>
      </c>
      <c r="C8" s="151" t="b">
        <v>0</v>
      </c>
      <c r="D8" s="5">
        <v>5</v>
      </c>
      <c r="E8" s="5">
        <f t="shared" ref="E8:E15" si="1">IF(C8,D8,0)</f>
        <v>0</v>
      </c>
      <c r="G8" s="5" t="str">
        <f>IF(I8=0,"Select One Answer for This Standard","")</f>
        <v>Select One Answer for This Standard</v>
      </c>
      <c r="H8" s="1">
        <f t="shared" si="0"/>
        <v>0</v>
      </c>
      <c r="I8" s="1">
        <f>SUM(H8:H9)</f>
        <v>0</v>
      </c>
    </row>
    <row r="9" spans="1:13" ht="26.25" customHeight="1" x14ac:dyDescent="0.35">
      <c r="A9" s="144"/>
      <c r="B9" s="149" t="s">
        <v>688</v>
      </c>
      <c r="C9" s="151" t="b">
        <v>0</v>
      </c>
      <c r="D9" s="5"/>
      <c r="F9" s="5">
        <f>IF(C9,5,0)</f>
        <v>0</v>
      </c>
      <c r="G9" s="17" t="s">
        <v>34</v>
      </c>
      <c r="H9" s="1">
        <f t="shared" si="0"/>
        <v>0</v>
      </c>
    </row>
    <row r="10" spans="1:13" ht="27" customHeight="1" x14ac:dyDescent="0.35">
      <c r="A10" s="144" t="s">
        <v>24</v>
      </c>
      <c r="B10" s="10" t="s">
        <v>690</v>
      </c>
      <c r="C10" s="151" t="b">
        <v>0</v>
      </c>
      <c r="D10" s="5">
        <v>5</v>
      </c>
      <c r="E10" s="5">
        <f t="shared" si="1"/>
        <v>0</v>
      </c>
      <c r="G10" s="5" t="str">
        <f>IF(I10=0,"Select One Answer for This Standard","")</f>
        <v>Select One Answer for This Standard</v>
      </c>
      <c r="H10" s="1">
        <f t="shared" si="0"/>
        <v>0</v>
      </c>
      <c r="I10" s="1">
        <f>SUM(H10:H11)</f>
        <v>0</v>
      </c>
    </row>
    <row r="11" spans="1:13" ht="30" customHeight="1" x14ac:dyDescent="0.35">
      <c r="A11" s="144"/>
      <c r="B11" s="149" t="s">
        <v>688</v>
      </c>
      <c r="C11" s="151" t="b">
        <v>0</v>
      </c>
      <c r="D11" s="5"/>
      <c r="F11" s="5">
        <f>IF(C11,5,0)</f>
        <v>0</v>
      </c>
      <c r="G11" s="17" t="s">
        <v>34</v>
      </c>
      <c r="H11" s="1">
        <f t="shared" si="0"/>
        <v>0</v>
      </c>
    </row>
    <row r="12" spans="1:13" ht="39.75" customHeight="1" x14ac:dyDescent="0.35">
      <c r="A12" s="144" t="s">
        <v>25</v>
      </c>
      <c r="B12" s="10" t="s">
        <v>700</v>
      </c>
      <c r="C12" s="151" t="b">
        <v>0</v>
      </c>
      <c r="D12" s="5">
        <v>5</v>
      </c>
      <c r="E12" s="5">
        <f t="shared" si="1"/>
        <v>0</v>
      </c>
    </row>
    <row r="13" spans="1:13" ht="54" customHeight="1" x14ac:dyDescent="0.35">
      <c r="A13" s="144" t="s">
        <v>26</v>
      </c>
      <c r="B13" s="10" t="s">
        <v>660</v>
      </c>
      <c r="C13" s="151" t="b">
        <v>0</v>
      </c>
      <c r="D13" s="5">
        <v>4</v>
      </c>
      <c r="E13" s="5">
        <f t="shared" si="1"/>
        <v>0</v>
      </c>
    </row>
    <row r="14" spans="1:13" ht="37.5" customHeight="1" x14ac:dyDescent="0.35">
      <c r="A14" s="144" t="s">
        <v>27</v>
      </c>
      <c r="B14" s="10" t="s">
        <v>722</v>
      </c>
      <c r="C14" s="151" t="b">
        <v>0</v>
      </c>
      <c r="D14" s="5">
        <v>4</v>
      </c>
      <c r="E14" s="5">
        <f t="shared" si="1"/>
        <v>0</v>
      </c>
    </row>
    <row r="15" spans="1:13" ht="35.25" customHeight="1" thickBot="1" x14ac:dyDescent="0.4">
      <c r="A15" s="158" t="s">
        <v>28</v>
      </c>
      <c r="B15" s="14" t="s">
        <v>29</v>
      </c>
      <c r="C15" s="152" t="b">
        <v>0</v>
      </c>
      <c r="D15" s="15">
        <v>2</v>
      </c>
      <c r="E15" s="5">
        <f t="shared" si="1"/>
        <v>0</v>
      </c>
    </row>
    <row r="16" spans="1:13" ht="16.5" thickTop="1" thickBot="1" x14ac:dyDescent="0.4"/>
    <row r="17" spans="2:6" ht="16" hidden="1" thickBot="1" x14ac:dyDescent="0.4">
      <c r="D17" s="1">
        <f>SUM(D6:D15)</f>
        <v>26</v>
      </c>
      <c r="E17" s="1">
        <f t="shared" ref="E17:F17" si="2">SUM(E6:E15)</f>
        <v>0</v>
      </c>
      <c r="F17" s="1">
        <f t="shared" si="2"/>
        <v>0</v>
      </c>
    </row>
    <row r="18" spans="2:6" ht="16" thickBot="1" x14ac:dyDescent="0.4">
      <c r="B18" s="8" t="s">
        <v>30</v>
      </c>
      <c r="C18" s="16">
        <f>(E17+F17)/D17</f>
        <v>0</v>
      </c>
    </row>
    <row r="19" spans="2:6" ht="16" thickBot="1" x14ac:dyDescent="0.4"/>
    <row r="20" spans="2:6" ht="162" customHeight="1" thickBot="1" x14ac:dyDescent="0.4">
      <c r="B20" s="13" t="s">
        <v>31</v>
      </c>
    </row>
  </sheetData>
  <mergeCells count="3">
    <mergeCell ref="A1:B1"/>
    <mergeCell ref="A3:B3"/>
    <mergeCell ref="A4:B4"/>
  </mergeCells>
  <conditionalFormatting sqref="G7">
    <cfRule type="expression" dxfId="63" priority="6">
      <formula>I6&gt;1</formula>
    </cfRule>
  </conditionalFormatting>
  <conditionalFormatting sqref="G9">
    <cfRule type="expression" dxfId="62" priority="4">
      <formula>I8&gt;1</formula>
    </cfRule>
  </conditionalFormatting>
  <conditionalFormatting sqref="G11">
    <cfRule type="expression" dxfId="61" priority="2">
      <formula>I10&gt;1</formula>
    </cfRule>
  </conditionalFormatting>
  <pageMargins left="0.7" right="0.7" top="0.75" bottom="0.75" header="0.3" footer="0.3"/>
  <pageSetup scale="77"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ltText="">
                <anchor moveWithCells="1">
                  <from>
                    <xdr:col>2</xdr:col>
                    <xdr:colOff>285750</xdr:colOff>
                    <xdr:row>5</xdr:row>
                    <xdr:rowOff>95250</xdr:rowOff>
                  </from>
                  <to>
                    <xdr:col>2</xdr:col>
                    <xdr:colOff>590550</xdr:colOff>
                    <xdr:row>5</xdr:row>
                    <xdr:rowOff>317500</xdr:rowOff>
                  </to>
                </anchor>
              </controlPr>
            </control>
          </mc:Choice>
        </mc:AlternateContent>
        <mc:AlternateContent xmlns:mc="http://schemas.openxmlformats.org/markup-compatibility/2006">
          <mc:Choice Requires="x14">
            <control shapeId="1028" r:id="rId5" name="Check Box 4">
              <controlPr defaultSize="0" autoFill="0" autoLine="0" autoPict="0" altText="">
                <anchor moveWithCells="1">
                  <from>
                    <xdr:col>2</xdr:col>
                    <xdr:colOff>285750</xdr:colOff>
                    <xdr:row>6</xdr:row>
                    <xdr:rowOff>95250</xdr:rowOff>
                  </from>
                  <to>
                    <xdr:col>2</xdr:col>
                    <xdr:colOff>590550</xdr:colOff>
                    <xdr:row>6</xdr:row>
                    <xdr:rowOff>317500</xdr:rowOff>
                  </to>
                </anchor>
              </controlPr>
            </control>
          </mc:Choice>
        </mc:AlternateContent>
        <mc:AlternateContent xmlns:mc="http://schemas.openxmlformats.org/markup-compatibility/2006">
          <mc:Choice Requires="x14">
            <control shapeId="1029" r:id="rId6" name="Check Box 5">
              <controlPr defaultSize="0" autoFill="0" autoLine="0" autoPict="0" altText="">
                <anchor moveWithCells="1">
                  <from>
                    <xdr:col>2</xdr:col>
                    <xdr:colOff>285750</xdr:colOff>
                    <xdr:row>7</xdr:row>
                    <xdr:rowOff>95250</xdr:rowOff>
                  </from>
                  <to>
                    <xdr:col>2</xdr:col>
                    <xdr:colOff>590550</xdr:colOff>
                    <xdr:row>7</xdr:row>
                    <xdr:rowOff>317500</xdr:rowOff>
                  </to>
                </anchor>
              </controlPr>
            </control>
          </mc:Choice>
        </mc:AlternateContent>
        <mc:AlternateContent xmlns:mc="http://schemas.openxmlformats.org/markup-compatibility/2006">
          <mc:Choice Requires="x14">
            <control shapeId="1030" r:id="rId7" name="Check Box 6">
              <controlPr defaultSize="0" autoFill="0" autoLine="0" autoPict="0" altText="">
                <anchor moveWithCells="1">
                  <from>
                    <xdr:col>2</xdr:col>
                    <xdr:colOff>285750</xdr:colOff>
                    <xdr:row>8</xdr:row>
                    <xdr:rowOff>95250</xdr:rowOff>
                  </from>
                  <to>
                    <xdr:col>2</xdr:col>
                    <xdr:colOff>590550</xdr:colOff>
                    <xdr:row>8</xdr:row>
                    <xdr:rowOff>317500</xdr:rowOff>
                  </to>
                </anchor>
              </controlPr>
            </control>
          </mc:Choice>
        </mc:AlternateContent>
        <mc:AlternateContent xmlns:mc="http://schemas.openxmlformats.org/markup-compatibility/2006">
          <mc:Choice Requires="x14">
            <control shapeId="1032" r:id="rId8" name="Check Box 8">
              <controlPr defaultSize="0" autoFill="0" autoLine="0" autoPict="0" altText="">
                <anchor moveWithCells="1">
                  <from>
                    <xdr:col>2</xdr:col>
                    <xdr:colOff>285750</xdr:colOff>
                    <xdr:row>9</xdr:row>
                    <xdr:rowOff>95250</xdr:rowOff>
                  </from>
                  <to>
                    <xdr:col>2</xdr:col>
                    <xdr:colOff>590550</xdr:colOff>
                    <xdr:row>9</xdr:row>
                    <xdr:rowOff>317500</xdr:rowOff>
                  </to>
                </anchor>
              </controlPr>
            </control>
          </mc:Choice>
        </mc:AlternateContent>
        <mc:AlternateContent xmlns:mc="http://schemas.openxmlformats.org/markup-compatibility/2006">
          <mc:Choice Requires="x14">
            <control shapeId="1034" r:id="rId9" name="Check Box 10">
              <controlPr defaultSize="0" autoFill="0" autoLine="0" autoPict="0" altText="">
                <anchor moveWithCells="1">
                  <from>
                    <xdr:col>2</xdr:col>
                    <xdr:colOff>285750</xdr:colOff>
                    <xdr:row>10</xdr:row>
                    <xdr:rowOff>95250</xdr:rowOff>
                  </from>
                  <to>
                    <xdr:col>2</xdr:col>
                    <xdr:colOff>590550</xdr:colOff>
                    <xdr:row>10</xdr:row>
                    <xdr:rowOff>317500</xdr:rowOff>
                  </to>
                </anchor>
              </controlPr>
            </control>
          </mc:Choice>
        </mc:AlternateContent>
        <mc:AlternateContent xmlns:mc="http://schemas.openxmlformats.org/markup-compatibility/2006">
          <mc:Choice Requires="x14">
            <control shapeId="1035" r:id="rId10" name="Check Box 11">
              <controlPr defaultSize="0" autoFill="0" autoLine="0" autoPict="0" altText="">
                <anchor moveWithCells="1">
                  <from>
                    <xdr:col>2</xdr:col>
                    <xdr:colOff>285750</xdr:colOff>
                    <xdr:row>11</xdr:row>
                    <xdr:rowOff>95250</xdr:rowOff>
                  </from>
                  <to>
                    <xdr:col>2</xdr:col>
                    <xdr:colOff>590550</xdr:colOff>
                    <xdr:row>11</xdr:row>
                    <xdr:rowOff>317500</xdr:rowOff>
                  </to>
                </anchor>
              </controlPr>
            </control>
          </mc:Choice>
        </mc:AlternateContent>
        <mc:AlternateContent xmlns:mc="http://schemas.openxmlformats.org/markup-compatibility/2006">
          <mc:Choice Requires="x14">
            <control shapeId="1036" r:id="rId11" name="Check Box 12">
              <controlPr defaultSize="0" autoFill="0" autoLine="0" autoPict="0" altText="">
                <anchor moveWithCells="1">
                  <from>
                    <xdr:col>2</xdr:col>
                    <xdr:colOff>279400</xdr:colOff>
                    <xdr:row>12</xdr:row>
                    <xdr:rowOff>171450</xdr:rowOff>
                  </from>
                  <to>
                    <xdr:col>2</xdr:col>
                    <xdr:colOff>584200</xdr:colOff>
                    <xdr:row>12</xdr:row>
                    <xdr:rowOff>393700</xdr:rowOff>
                  </to>
                </anchor>
              </controlPr>
            </control>
          </mc:Choice>
        </mc:AlternateContent>
        <mc:AlternateContent xmlns:mc="http://schemas.openxmlformats.org/markup-compatibility/2006">
          <mc:Choice Requires="x14">
            <control shapeId="1037" r:id="rId12" name="Check Box 13">
              <controlPr defaultSize="0" autoFill="0" autoLine="0" autoPict="0" altText="">
                <anchor moveWithCells="1">
                  <from>
                    <xdr:col>2</xdr:col>
                    <xdr:colOff>285750</xdr:colOff>
                    <xdr:row>13</xdr:row>
                    <xdr:rowOff>95250</xdr:rowOff>
                  </from>
                  <to>
                    <xdr:col>2</xdr:col>
                    <xdr:colOff>590550</xdr:colOff>
                    <xdr:row>13</xdr:row>
                    <xdr:rowOff>317500</xdr:rowOff>
                  </to>
                </anchor>
              </controlPr>
            </control>
          </mc:Choice>
        </mc:AlternateContent>
        <mc:AlternateContent xmlns:mc="http://schemas.openxmlformats.org/markup-compatibility/2006">
          <mc:Choice Requires="x14">
            <control shapeId="1038" r:id="rId13" name="Check Box 14">
              <controlPr defaultSize="0" autoFill="0" autoLine="0" autoPict="0" altText="">
                <anchor moveWithCells="1">
                  <from>
                    <xdr:col>2</xdr:col>
                    <xdr:colOff>285750</xdr:colOff>
                    <xdr:row>14</xdr:row>
                    <xdr:rowOff>95250</xdr:rowOff>
                  </from>
                  <to>
                    <xdr:col>2</xdr:col>
                    <xdr:colOff>590550</xdr:colOff>
                    <xdr:row>14</xdr:row>
                    <xdr:rowOff>317500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containsText" priority="5" operator="containsText" id="{A7F0566D-E415-4B58-A8B7-DD4E92FFB8A9}">
            <xm:f>NOT(ISERROR(SEARCH($G$6,G8)))</xm:f>
            <xm:f>$G$6</xm:f>
            <x14:dxf>
              <font>
                <b/>
                <i val="0"/>
                <color auto="1"/>
              </font>
              <fill>
                <patternFill>
                  <bgColor rgb="FF92D050"/>
                </patternFill>
              </fill>
              <border>
                <left style="thin">
                  <color auto="1"/>
                </left>
                <right style="thin">
                  <color auto="1"/>
                </right>
                <top style="thin">
                  <color auto="1"/>
                </top>
                <bottom style="thin">
                  <color auto="1"/>
                </bottom>
              </border>
            </x14:dxf>
          </x14:cfRule>
          <xm:sqref>G8</xm:sqref>
        </x14:conditionalFormatting>
        <x14:conditionalFormatting xmlns:xm="http://schemas.microsoft.com/office/excel/2006/main">
          <x14:cfRule type="containsText" priority="3" operator="containsText" id="{3E37474A-6156-4150-A546-BFD9E5DEB205}">
            <xm:f>NOT(ISERROR(SEARCH($G$6,G10)))</xm:f>
            <xm:f>$G$6</xm:f>
            <x14:dxf>
              <font>
                <b/>
                <i val="0"/>
                <color auto="1"/>
              </font>
              <fill>
                <patternFill>
                  <bgColor rgb="FF92D050"/>
                </patternFill>
              </fill>
              <border>
                <left style="thin">
                  <color auto="1"/>
                </left>
                <right style="thin">
                  <color auto="1"/>
                </right>
                <top style="thin">
                  <color auto="1"/>
                </top>
                <bottom style="thin">
                  <color auto="1"/>
                </bottom>
              </border>
            </x14:dxf>
          </x14:cfRule>
          <xm:sqref>G10</xm:sqref>
        </x14:conditionalFormatting>
        <x14:conditionalFormatting xmlns:xm="http://schemas.microsoft.com/office/excel/2006/main">
          <x14:cfRule type="containsText" priority="1" operator="containsText" id="{2AE98DE3-9C74-48C1-881E-ADF499BF9F49}">
            <xm:f>NOT(ISERROR(SEARCH($G$6,G6)))</xm:f>
            <xm:f>$G$6</xm:f>
            <x14:dxf>
              <font>
                <b/>
                <i val="0"/>
                <color auto="1"/>
              </font>
              <fill>
                <patternFill>
                  <bgColor rgb="FF92D050"/>
                </patternFill>
              </fill>
              <border>
                <left style="thin">
                  <color auto="1"/>
                </left>
                <right style="thin">
                  <color auto="1"/>
                </right>
                <top style="thin">
                  <color auto="1"/>
                </top>
                <bottom style="thin">
                  <color auto="1"/>
                </bottom>
              </border>
            </x14:dxf>
          </x14:cfRule>
          <xm:sqref>G6</xm:sqref>
        </x14:conditionalFormatting>
      </x14:conditionalFormatting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H46"/>
  <sheetViews>
    <sheetView showGridLines="0" topLeftCell="A7" zoomScaleNormal="100" workbookViewId="0">
      <selection activeCell="B13" sqref="B13"/>
    </sheetView>
  </sheetViews>
  <sheetFormatPr defaultColWidth="9.1796875" defaultRowHeight="15.5" x14ac:dyDescent="0.35"/>
  <cols>
    <col min="1" max="1" width="10.1796875" style="6" customWidth="1"/>
    <col min="2" max="2" width="75" style="1" customWidth="1"/>
    <col min="3" max="3" width="15.453125" style="21" customWidth="1"/>
    <col min="4" max="4" width="17" style="23" customWidth="1"/>
    <col min="5" max="5" width="12.26953125" style="23" hidden="1" customWidth="1"/>
    <col min="6" max="6" width="45.7265625" style="5" customWidth="1"/>
    <col min="7" max="8" width="9.1796875" style="23" hidden="1" customWidth="1"/>
    <col min="9" max="11" width="0" style="1" hidden="1" customWidth="1"/>
    <col min="12" max="16384" width="9.1796875" style="1"/>
  </cols>
  <sheetData>
    <row r="1" spans="1:5" ht="23.25" customHeight="1" x14ac:dyDescent="0.35">
      <c r="A1" s="326" t="s">
        <v>35</v>
      </c>
      <c r="B1" s="326"/>
    </row>
    <row r="2" spans="1:5" x14ac:dyDescent="0.35">
      <c r="B2" s="3"/>
    </row>
    <row r="3" spans="1:5" ht="24" customHeight="1" x14ac:dyDescent="0.35">
      <c r="A3" s="326" t="s">
        <v>18</v>
      </c>
      <c r="B3" s="326"/>
    </row>
    <row r="4" spans="1:5" ht="23.25" customHeight="1" thickBot="1" x14ac:dyDescent="0.4">
      <c r="A4" s="327" t="s">
        <v>19</v>
      </c>
      <c r="B4" s="327"/>
    </row>
    <row r="5" spans="1:5" ht="18" customHeight="1" thickTop="1" thickBot="1" x14ac:dyDescent="0.4">
      <c r="C5" s="170" t="s">
        <v>20</v>
      </c>
      <c r="D5" s="24" t="s">
        <v>21</v>
      </c>
      <c r="E5" s="23" t="s">
        <v>32</v>
      </c>
    </row>
    <row r="6" spans="1:5" ht="20.25" customHeight="1" thickTop="1" thickBot="1" x14ac:dyDescent="0.4">
      <c r="A6" s="332" t="s">
        <v>36</v>
      </c>
      <c r="B6" s="333"/>
      <c r="C6" s="334"/>
    </row>
    <row r="7" spans="1:5" ht="21" customHeight="1" thickTop="1" x14ac:dyDescent="0.35">
      <c r="A7" s="147" t="s">
        <v>37</v>
      </c>
      <c r="B7" s="52" t="s">
        <v>38</v>
      </c>
      <c r="C7" s="153" t="b">
        <v>0</v>
      </c>
      <c r="D7" s="23">
        <v>2</v>
      </c>
      <c r="E7" s="23">
        <f>IF(C7,D7,0)</f>
        <v>0</v>
      </c>
    </row>
    <row r="8" spans="1:5" ht="22.5" customHeight="1" x14ac:dyDescent="0.35">
      <c r="A8" s="144" t="s">
        <v>39</v>
      </c>
      <c r="B8" s="10" t="s">
        <v>40</v>
      </c>
      <c r="C8" s="151" t="b">
        <v>0</v>
      </c>
      <c r="D8" s="23">
        <v>5</v>
      </c>
      <c r="E8" s="23">
        <f t="shared" ref="E8:E14" si="0">IF(C8,D8,0)</f>
        <v>0</v>
      </c>
    </row>
    <row r="9" spans="1:5" ht="24" customHeight="1" x14ac:dyDescent="0.35">
      <c r="A9" s="144" t="s">
        <v>41</v>
      </c>
      <c r="B9" s="10" t="s">
        <v>42</v>
      </c>
      <c r="C9" s="151" t="b">
        <v>0</v>
      </c>
      <c r="D9" s="23">
        <v>3</v>
      </c>
      <c r="E9" s="23">
        <f t="shared" si="0"/>
        <v>0</v>
      </c>
    </row>
    <row r="10" spans="1:5" ht="21.75" customHeight="1" x14ac:dyDescent="0.35">
      <c r="A10" s="144" t="s">
        <v>43</v>
      </c>
      <c r="B10" s="10" t="s">
        <v>44</v>
      </c>
      <c r="C10" s="151" t="b">
        <v>0</v>
      </c>
      <c r="D10" s="23">
        <v>3</v>
      </c>
      <c r="E10" s="23">
        <f t="shared" si="0"/>
        <v>0</v>
      </c>
    </row>
    <row r="11" spans="1:5" ht="22.5" customHeight="1" x14ac:dyDescent="0.35">
      <c r="A11" s="144" t="s">
        <v>45</v>
      </c>
      <c r="B11" s="10" t="s">
        <v>46</v>
      </c>
      <c r="C11" s="151" t="b">
        <v>0</v>
      </c>
      <c r="D11" s="23">
        <v>3</v>
      </c>
      <c r="E11" s="23">
        <f t="shared" si="0"/>
        <v>0</v>
      </c>
    </row>
    <row r="12" spans="1:5" ht="21.75" customHeight="1" x14ac:dyDescent="0.35">
      <c r="A12" s="144" t="s">
        <v>47</v>
      </c>
      <c r="B12" s="10" t="s">
        <v>48</v>
      </c>
      <c r="C12" s="151" t="b">
        <v>0</v>
      </c>
      <c r="D12" s="23">
        <v>3</v>
      </c>
      <c r="E12" s="23">
        <f t="shared" si="0"/>
        <v>0</v>
      </c>
    </row>
    <row r="13" spans="1:5" ht="21.75" customHeight="1" x14ac:dyDescent="0.35">
      <c r="A13" s="144" t="s">
        <v>49</v>
      </c>
      <c r="B13" s="10" t="s">
        <v>523</v>
      </c>
      <c r="C13" s="151" t="b">
        <v>0</v>
      </c>
      <c r="D13" s="23">
        <v>2</v>
      </c>
      <c r="E13" s="23">
        <f t="shared" si="0"/>
        <v>0</v>
      </c>
    </row>
    <row r="14" spans="1:5" ht="36" customHeight="1" thickBot="1" x14ac:dyDescent="0.4">
      <c r="A14" s="145" t="s">
        <v>50</v>
      </c>
      <c r="B14" s="12" t="s">
        <v>51</v>
      </c>
      <c r="C14" s="152" t="b">
        <v>0</v>
      </c>
      <c r="D14" s="23">
        <v>3</v>
      </c>
      <c r="E14" s="23">
        <f t="shared" si="0"/>
        <v>0</v>
      </c>
    </row>
    <row r="15" spans="1:5" ht="16.5" thickTop="1" thickBot="1" x14ac:dyDescent="0.4"/>
    <row r="16" spans="1:5" ht="23.25" customHeight="1" thickTop="1" thickBot="1" x14ac:dyDescent="0.4">
      <c r="A16" s="328" t="s">
        <v>52</v>
      </c>
      <c r="B16" s="331"/>
      <c r="C16" s="330"/>
    </row>
    <row r="17" spans="1:8" ht="35.25" customHeight="1" thickTop="1" x14ac:dyDescent="0.35">
      <c r="A17" s="147" t="s">
        <v>53</v>
      </c>
      <c r="B17" s="52" t="s">
        <v>724</v>
      </c>
      <c r="C17" s="153" t="b">
        <v>0</v>
      </c>
      <c r="D17" s="23">
        <v>5</v>
      </c>
      <c r="E17" s="23">
        <f>IF(C17,D17,0)</f>
        <v>0</v>
      </c>
    </row>
    <row r="18" spans="1:8" ht="21" customHeight="1" x14ac:dyDescent="0.35">
      <c r="A18" s="144" t="s">
        <v>54</v>
      </c>
      <c r="B18" s="10" t="s">
        <v>691</v>
      </c>
      <c r="C18" s="153" t="b">
        <v>0</v>
      </c>
      <c r="D18" s="23">
        <v>2</v>
      </c>
      <c r="E18" s="23">
        <f t="shared" ref="E18:E23" si="1">IF(C18,D18,0)</f>
        <v>0</v>
      </c>
    </row>
    <row r="19" spans="1:8" ht="35.25" customHeight="1" x14ac:dyDescent="0.35">
      <c r="A19" s="144" t="s">
        <v>55</v>
      </c>
      <c r="B19" s="10" t="s">
        <v>692</v>
      </c>
      <c r="C19" s="151" t="b">
        <v>0</v>
      </c>
      <c r="D19" s="23">
        <v>2</v>
      </c>
      <c r="E19" s="23">
        <f t="shared" si="1"/>
        <v>0</v>
      </c>
    </row>
    <row r="20" spans="1:8" ht="35.25" customHeight="1" x14ac:dyDescent="0.35">
      <c r="A20" s="144" t="s">
        <v>56</v>
      </c>
      <c r="B20" s="10" t="s">
        <v>693</v>
      </c>
      <c r="C20" s="151" t="b">
        <v>0</v>
      </c>
      <c r="D20" s="23">
        <v>2</v>
      </c>
      <c r="E20" s="23">
        <f t="shared" si="1"/>
        <v>0</v>
      </c>
    </row>
    <row r="21" spans="1:8" ht="53.25" customHeight="1" x14ac:dyDescent="0.35">
      <c r="A21" s="144" t="s">
        <v>57</v>
      </c>
      <c r="B21" s="10" t="s">
        <v>694</v>
      </c>
      <c r="C21" s="151" t="b">
        <v>0</v>
      </c>
      <c r="D21" s="23">
        <v>5</v>
      </c>
      <c r="E21" s="23">
        <f t="shared" si="1"/>
        <v>0</v>
      </c>
    </row>
    <row r="22" spans="1:8" ht="34.5" customHeight="1" x14ac:dyDescent="0.35">
      <c r="A22" s="144" t="s">
        <v>58</v>
      </c>
      <c r="B22" s="10" t="s">
        <v>695</v>
      </c>
      <c r="C22" s="151" t="b">
        <v>0</v>
      </c>
      <c r="D22" s="23">
        <v>4</v>
      </c>
      <c r="E22" s="23">
        <f t="shared" si="1"/>
        <v>0</v>
      </c>
    </row>
    <row r="23" spans="1:8" ht="48.75" customHeight="1" thickBot="1" x14ac:dyDescent="0.4">
      <c r="A23" s="145" t="s">
        <v>59</v>
      </c>
      <c r="B23" s="12" t="s">
        <v>696</v>
      </c>
      <c r="C23" s="152" t="b">
        <v>0</v>
      </c>
      <c r="D23" s="23">
        <v>4</v>
      </c>
      <c r="E23" s="23">
        <f t="shared" si="1"/>
        <v>0</v>
      </c>
    </row>
    <row r="24" spans="1:8" ht="16.5" thickTop="1" thickBot="1" x14ac:dyDescent="0.4"/>
    <row r="25" spans="1:8" ht="19.5" customHeight="1" thickTop="1" thickBot="1" x14ac:dyDescent="0.4">
      <c r="A25" s="328" t="s">
        <v>60</v>
      </c>
      <c r="B25" s="329"/>
      <c r="C25" s="330"/>
    </row>
    <row r="26" spans="1:8" ht="84.75" customHeight="1" thickTop="1" x14ac:dyDescent="0.35">
      <c r="A26" s="171" t="s">
        <v>61</v>
      </c>
      <c r="B26" s="205" t="s">
        <v>697</v>
      </c>
      <c r="C26" s="202" t="s">
        <v>77</v>
      </c>
    </row>
    <row r="27" spans="1:8" ht="21" customHeight="1" x14ac:dyDescent="0.35">
      <c r="A27" s="171"/>
      <c r="B27" s="59" t="s">
        <v>62</v>
      </c>
      <c r="C27" s="151" t="b">
        <v>0</v>
      </c>
      <c r="D27" s="23">
        <v>3</v>
      </c>
      <c r="E27" s="23">
        <f>IF(C27,D27,0)</f>
        <v>0</v>
      </c>
      <c r="F27" s="5" t="str">
        <f>IF(H27=0,"Select One Answer for This Standard","")</f>
        <v>Select One Answer for This Standard</v>
      </c>
      <c r="G27" s="23">
        <f>IF(C27,1,0)</f>
        <v>0</v>
      </c>
      <c r="H27" s="23">
        <f>SUM(G27:G31)</f>
        <v>0</v>
      </c>
    </row>
    <row r="28" spans="1:8" ht="19.5" customHeight="1" x14ac:dyDescent="0.35">
      <c r="A28" s="171"/>
      <c r="B28" s="59" t="s">
        <v>63</v>
      </c>
      <c r="C28" s="151" t="b">
        <v>0</v>
      </c>
      <c r="D28" s="23">
        <v>2</v>
      </c>
      <c r="E28" s="23">
        <f t="shared" ref="E28:E30" si="2">IF(C28,D28,0)</f>
        <v>0</v>
      </c>
      <c r="F28" s="17" t="s">
        <v>78</v>
      </c>
      <c r="G28" s="23">
        <f t="shared" ref="G28:G31" si="3">IF(C28,1,0)</f>
        <v>0</v>
      </c>
    </row>
    <row r="29" spans="1:8" ht="21" customHeight="1" x14ac:dyDescent="0.35">
      <c r="A29" s="171"/>
      <c r="B29" s="59" t="s">
        <v>64</v>
      </c>
      <c r="C29" s="151" t="b">
        <v>0</v>
      </c>
      <c r="D29" s="23">
        <v>1</v>
      </c>
      <c r="E29" s="23">
        <f t="shared" si="2"/>
        <v>0</v>
      </c>
      <c r="G29" s="23">
        <f t="shared" si="3"/>
        <v>0</v>
      </c>
    </row>
    <row r="30" spans="1:8" s="274" customFormat="1" ht="21" customHeight="1" x14ac:dyDescent="0.35">
      <c r="A30" s="171"/>
      <c r="B30" s="59" t="s">
        <v>73</v>
      </c>
      <c r="C30" s="303" t="b">
        <v>0</v>
      </c>
      <c r="D30" s="282">
        <v>0</v>
      </c>
      <c r="E30" s="282">
        <f t="shared" si="2"/>
        <v>0</v>
      </c>
      <c r="F30" s="275"/>
      <c r="G30" s="282">
        <f t="shared" si="3"/>
        <v>0</v>
      </c>
      <c r="H30" s="282"/>
    </row>
    <row r="31" spans="1:8" ht="21" customHeight="1" thickBot="1" x14ac:dyDescent="0.4">
      <c r="A31" s="172"/>
      <c r="B31" s="155" t="s">
        <v>65</v>
      </c>
      <c r="C31" s="152" t="b">
        <v>0</v>
      </c>
      <c r="E31" s="23">
        <f>IF(C31,D27,0)</f>
        <v>0</v>
      </c>
      <c r="F31" s="302"/>
      <c r="G31" s="23">
        <f t="shared" si="3"/>
        <v>0</v>
      </c>
    </row>
    <row r="32" spans="1:8" ht="16.5" customHeight="1" thickTop="1" thickBot="1" x14ac:dyDescent="0.4">
      <c r="A32" s="18"/>
      <c r="B32" s="19"/>
      <c r="C32" s="22"/>
    </row>
    <row r="33" spans="1:8" ht="36" customHeight="1" thickTop="1" thickBot="1" x14ac:dyDescent="0.4">
      <c r="A33" s="328" t="s">
        <v>490</v>
      </c>
      <c r="B33" s="331"/>
      <c r="C33" s="330"/>
    </row>
    <row r="34" spans="1:8" ht="50.25" customHeight="1" thickTop="1" x14ac:dyDescent="0.35">
      <c r="A34" s="157" t="s">
        <v>66</v>
      </c>
      <c r="B34" s="204" t="s">
        <v>723</v>
      </c>
      <c r="C34" s="153" t="b">
        <v>0</v>
      </c>
      <c r="D34" s="23">
        <v>1</v>
      </c>
      <c r="E34" s="23">
        <f t="shared" ref="E34" si="4">IF(C34,D34,0)</f>
        <v>0</v>
      </c>
    </row>
    <row r="35" spans="1:8" ht="70.5" customHeight="1" x14ac:dyDescent="0.35">
      <c r="A35" s="173" t="s">
        <v>67</v>
      </c>
      <c r="B35" s="40" t="s">
        <v>68</v>
      </c>
      <c r="C35" s="203" t="s">
        <v>77</v>
      </c>
    </row>
    <row r="36" spans="1:8" ht="20.25" customHeight="1" x14ac:dyDescent="0.35">
      <c r="A36" s="171"/>
      <c r="B36" s="59" t="s">
        <v>69</v>
      </c>
      <c r="C36" s="151" t="b">
        <v>0</v>
      </c>
      <c r="E36" s="23">
        <f>IF(C36,D37,0)</f>
        <v>0</v>
      </c>
      <c r="F36" s="5" t="str">
        <f>IF(H36=0,"Select One Answer for This Standard","")</f>
        <v>Select One Answer for This Standard</v>
      </c>
      <c r="G36" s="23">
        <f>IF(C36,1,0)</f>
        <v>0</v>
      </c>
      <c r="H36" s="23">
        <f>SUM(G36:G40)</f>
        <v>0</v>
      </c>
    </row>
    <row r="37" spans="1:8" ht="20.25" customHeight="1" x14ac:dyDescent="0.35">
      <c r="A37" s="171"/>
      <c r="B37" s="59" t="s">
        <v>70</v>
      </c>
      <c r="C37" s="151" t="b">
        <v>0</v>
      </c>
      <c r="D37" s="23">
        <v>3</v>
      </c>
      <c r="E37" s="23">
        <f t="shared" ref="E37:E41" si="5">IF(C37,D37,0)</f>
        <v>0</v>
      </c>
      <c r="F37" s="17" t="s">
        <v>78</v>
      </c>
      <c r="G37" s="23">
        <f t="shared" ref="G37:G40" si="6">IF(C37,1,0)</f>
        <v>0</v>
      </c>
    </row>
    <row r="38" spans="1:8" ht="21" customHeight="1" x14ac:dyDescent="0.35">
      <c r="A38" s="171"/>
      <c r="B38" s="59" t="s">
        <v>71</v>
      </c>
      <c r="C38" s="151" t="b">
        <v>0</v>
      </c>
      <c r="D38" s="23">
        <v>2</v>
      </c>
      <c r="E38" s="23">
        <f t="shared" si="5"/>
        <v>0</v>
      </c>
      <c r="F38" s="302"/>
      <c r="G38" s="23">
        <f t="shared" si="6"/>
        <v>0</v>
      </c>
    </row>
    <row r="39" spans="1:8" ht="23.25" customHeight="1" x14ac:dyDescent="0.35">
      <c r="A39" s="171"/>
      <c r="B39" s="59" t="s">
        <v>72</v>
      </c>
      <c r="C39" s="151" t="b">
        <v>0</v>
      </c>
      <c r="D39" s="23">
        <v>1</v>
      </c>
      <c r="E39" s="23">
        <f t="shared" si="5"/>
        <v>0</v>
      </c>
      <c r="G39" s="23">
        <f t="shared" si="6"/>
        <v>0</v>
      </c>
    </row>
    <row r="40" spans="1:8" ht="22.5" customHeight="1" x14ac:dyDescent="0.35">
      <c r="A40" s="171"/>
      <c r="B40" s="60" t="s">
        <v>73</v>
      </c>
      <c r="C40" s="151" t="b">
        <v>0</v>
      </c>
      <c r="D40" s="23">
        <v>0</v>
      </c>
      <c r="E40" s="23">
        <f t="shared" si="5"/>
        <v>0</v>
      </c>
      <c r="G40" s="23">
        <f t="shared" si="6"/>
        <v>0</v>
      </c>
    </row>
    <row r="41" spans="1:8" ht="54" customHeight="1" thickBot="1" x14ac:dyDescent="0.4">
      <c r="A41" s="145" t="s">
        <v>74</v>
      </c>
      <c r="B41" s="12" t="s">
        <v>75</v>
      </c>
      <c r="C41" s="152" t="b">
        <v>0</v>
      </c>
      <c r="D41" s="23">
        <v>1</v>
      </c>
      <c r="E41" s="23">
        <f t="shared" si="5"/>
        <v>0</v>
      </c>
    </row>
    <row r="42" spans="1:8" ht="16.5" thickTop="1" thickBot="1" x14ac:dyDescent="0.4"/>
    <row r="43" spans="1:8" ht="16" hidden="1" thickBot="1" x14ac:dyDescent="0.4">
      <c r="D43" s="23">
        <f>SUM(D7:D14,D17:D23,D27,D34,D37,D41)</f>
        <v>56</v>
      </c>
      <c r="E43" s="23">
        <f>SUM(E7:E41)</f>
        <v>0</v>
      </c>
    </row>
    <row r="44" spans="1:8" ht="16" thickBot="1" x14ac:dyDescent="0.4">
      <c r="B44" s="8" t="s">
        <v>30</v>
      </c>
      <c r="C44" s="33">
        <f>E43/D43</f>
        <v>0</v>
      </c>
    </row>
    <row r="45" spans="1:8" ht="16" thickBot="1" x14ac:dyDescent="0.4"/>
    <row r="46" spans="1:8" ht="124.5" customHeight="1" thickBot="1" x14ac:dyDescent="0.4">
      <c r="B46" s="13" t="s">
        <v>76</v>
      </c>
    </row>
  </sheetData>
  <mergeCells count="7">
    <mergeCell ref="A25:C25"/>
    <mergeCell ref="A33:C33"/>
    <mergeCell ref="A1:B1"/>
    <mergeCell ref="A3:B3"/>
    <mergeCell ref="A4:B4"/>
    <mergeCell ref="A6:C6"/>
    <mergeCell ref="A16:C16"/>
  </mergeCells>
  <conditionalFormatting sqref="F28">
    <cfRule type="expression" dxfId="57" priority="3">
      <formula>$H$27&gt;1</formula>
    </cfRule>
  </conditionalFormatting>
  <conditionalFormatting sqref="F37">
    <cfRule type="expression" dxfId="56" priority="1">
      <formula>$H$36&gt;1</formula>
    </cfRule>
  </conditionalFormatting>
  <pageMargins left="0.7" right="0.7" top="0.75" bottom="0.75" header="0.3" footer="0.3"/>
  <pageSetup scale="76" fitToHeight="0" orientation="portrait" blackAndWhite="1" r:id="rId1"/>
  <rowBreaks count="1" manualBreakCount="1">
    <brk id="24" max="3" man="1"/>
  </rowBreaks>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moveWithCells="1">
                  <from>
                    <xdr:col>2</xdr:col>
                    <xdr:colOff>285750</xdr:colOff>
                    <xdr:row>6</xdr:row>
                    <xdr:rowOff>31750</xdr:rowOff>
                  </from>
                  <to>
                    <xdr:col>2</xdr:col>
                    <xdr:colOff>590550</xdr:colOff>
                    <xdr:row>6</xdr:row>
                    <xdr:rowOff>247650</xdr:rowOff>
                  </to>
                </anchor>
              </controlPr>
            </control>
          </mc:Choice>
        </mc:AlternateContent>
        <mc:AlternateContent xmlns:mc="http://schemas.openxmlformats.org/markup-compatibility/2006">
          <mc:Choice Requires="x14">
            <control shapeId="6146" r:id="rId5" name="Check Box 2">
              <controlPr defaultSize="0" autoFill="0" autoLine="0" autoPict="0">
                <anchor moveWithCells="1">
                  <from>
                    <xdr:col>2</xdr:col>
                    <xdr:colOff>285750</xdr:colOff>
                    <xdr:row>7</xdr:row>
                    <xdr:rowOff>31750</xdr:rowOff>
                  </from>
                  <to>
                    <xdr:col>2</xdr:col>
                    <xdr:colOff>590550</xdr:colOff>
                    <xdr:row>7</xdr:row>
                    <xdr:rowOff>247650</xdr:rowOff>
                  </to>
                </anchor>
              </controlPr>
            </control>
          </mc:Choice>
        </mc:AlternateContent>
        <mc:AlternateContent xmlns:mc="http://schemas.openxmlformats.org/markup-compatibility/2006">
          <mc:Choice Requires="x14">
            <control shapeId="6147" r:id="rId6" name="Check Box 3">
              <controlPr defaultSize="0" autoFill="0" autoLine="0" autoPict="0">
                <anchor moveWithCells="1">
                  <from>
                    <xdr:col>2</xdr:col>
                    <xdr:colOff>285750</xdr:colOff>
                    <xdr:row>8</xdr:row>
                    <xdr:rowOff>31750</xdr:rowOff>
                  </from>
                  <to>
                    <xdr:col>2</xdr:col>
                    <xdr:colOff>590550</xdr:colOff>
                    <xdr:row>8</xdr:row>
                    <xdr:rowOff>247650</xdr:rowOff>
                  </to>
                </anchor>
              </controlPr>
            </control>
          </mc:Choice>
        </mc:AlternateContent>
        <mc:AlternateContent xmlns:mc="http://schemas.openxmlformats.org/markup-compatibility/2006">
          <mc:Choice Requires="x14">
            <control shapeId="6148" r:id="rId7" name="Check Box 4">
              <controlPr defaultSize="0" autoFill="0" autoLine="0" autoPict="0">
                <anchor moveWithCells="1">
                  <from>
                    <xdr:col>2</xdr:col>
                    <xdr:colOff>285750</xdr:colOff>
                    <xdr:row>9</xdr:row>
                    <xdr:rowOff>31750</xdr:rowOff>
                  </from>
                  <to>
                    <xdr:col>2</xdr:col>
                    <xdr:colOff>590550</xdr:colOff>
                    <xdr:row>9</xdr:row>
                    <xdr:rowOff>247650</xdr:rowOff>
                  </to>
                </anchor>
              </controlPr>
            </control>
          </mc:Choice>
        </mc:AlternateContent>
        <mc:AlternateContent xmlns:mc="http://schemas.openxmlformats.org/markup-compatibility/2006">
          <mc:Choice Requires="x14">
            <control shapeId="6149" r:id="rId8" name="Check Box 5">
              <controlPr defaultSize="0" autoFill="0" autoLine="0" autoPict="0">
                <anchor moveWithCells="1">
                  <from>
                    <xdr:col>2</xdr:col>
                    <xdr:colOff>285750</xdr:colOff>
                    <xdr:row>10</xdr:row>
                    <xdr:rowOff>31750</xdr:rowOff>
                  </from>
                  <to>
                    <xdr:col>2</xdr:col>
                    <xdr:colOff>590550</xdr:colOff>
                    <xdr:row>10</xdr:row>
                    <xdr:rowOff>247650</xdr:rowOff>
                  </to>
                </anchor>
              </controlPr>
            </control>
          </mc:Choice>
        </mc:AlternateContent>
        <mc:AlternateContent xmlns:mc="http://schemas.openxmlformats.org/markup-compatibility/2006">
          <mc:Choice Requires="x14">
            <control shapeId="6150" r:id="rId9" name="Check Box 6">
              <controlPr defaultSize="0" autoFill="0" autoLine="0" autoPict="0">
                <anchor moveWithCells="1">
                  <from>
                    <xdr:col>2</xdr:col>
                    <xdr:colOff>285750</xdr:colOff>
                    <xdr:row>11</xdr:row>
                    <xdr:rowOff>31750</xdr:rowOff>
                  </from>
                  <to>
                    <xdr:col>2</xdr:col>
                    <xdr:colOff>590550</xdr:colOff>
                    <xdr:row>11</xdr:row>
                    <xdr:rowOff>247650</xdr:rowOff>
                  </to>
                </anchor>
              </controlPr>
            </control>
          </mc:Choice>
        </mc:AlternateContent>
        <mc:AlternateContent xmlns:mc="http://schemas.openxmlformats.org/markup-compatibility/2006">
          <mc:Choice Requires="x14">
            <control shapeId="6151" r:id="rId10" name="Check Box 7">
              <controlPr defaultSize="0" autoFill="0" autoLine="0" autoPict="0">
                <anchor moveWithCells="1">
                  <from>
                    <xdr:col>2</xdr:col>
                    <xdr:colOff>285750</xdr:colOff>
                    <xdr:row>12</xdr:row>
                    <xdr:rowOff>31750</xdr:rowOff>
                  </from>
                  <to>
                    <xdr:col>2</xdr:col>
                    <xdr:colOff>590550</xdr:colOff>
                    <xdr:row>12</xdr:row>
                    <xdr:rowOff>247650</xdr:rowOff>
                  </to>
                </anchor>
              </controlPr>
            </control>
          </mc:Choice>
        </mc:AlternateContent>
        <mc:AlternateContent xmlns:mc="http://schemas.openxmlformats.org/markup-compatibility/2006">
          <mc:Choice Requires="x14">
            <control shapeId="6152" r:id="rId11" name="Check Box 8">
              <controlPr defaultSize="0" autoFill="0" autoLine="0" autoPict="0">
                <anchor moveWithCells="1">
                  <from>
                    <xdr:col>2</xdr:col>
                    <xdr:colOff>285750</xdr:colOff>
                    <xdr:row>13</xdr:row>
                    <xdr:rowOff>31750</xdr:rowOff>
                  </from>
                  <to>
                    <xdr:col>2</xdr:col>
                    <xdr:colOff>590550</xdr:colOff>
                    <xdr:row>13</xdr:row>
                    <xdr:rowOff>247650</xdr:rowOff>
                  </to>
                </anchor>
              </controlPr>
            </control>
          </mc:Choice>
        </mc:AlternateContent>
        <mc:AlternateContent xmlns:mc="http://schemas.openxmlformats.org/markup-compatibility/2006">
          <mc:Choice Requires="x14">
            <control shapeId="6153" r:id="rId12" name="Check Box 9">
              <controlPr defaultSize="0" autoFill="0" autoLine="0" autoPict="0">
                <anchor moveWithCells="1">
                  <from>
                    <xdr:col>2</xdr:col>
                    <xdr:colOff>285750</xdr:colOff>
                    <xdr:row>16</xdr:row>
                    <xdr:rowOff>95250</xdr:rowOff>
                  </from>
                  <to>
                    <xdr:col>2</xdr:col>
                    <xdr:colOff>590550</xdr:colOff>
                    <xdr:row>16</xdr:row>
                    <xdr:rowOff>317500</xdr:rowOff>
                  </to>
                </anchor>
              </controlPr>
            </control>
          </mc:Choice>
        </mc:AlternateContent>
        <mc:AlternateContent xmlns:mc="http://schemas.openxmlformats.org/markup-compatibility/2006">
          <mc:Choice Requires="x14">
            <control shapeId="6154" r:id="rId13" name="Check Box 10">
              <controlPr defaultSize="0" autoFill="0" autoLine="0" autoPict="0">
                <anchor moveWithCells="1">
                  <from>
                    <xdr:col>2</xdr:col>
                    <xdr:colOff>285750</xdr:colOff>
                    <xdr:row>17</xdr:row>
                    <xdr:rowOff>31750</xdr:rowOff>
                  </from>
                  <to>
                    <xdr:col>2</xdr:col>
                    <xdr:colOff>590550</xdr:colOff>
                    <xdr:row>17</xdr:row>
                    <xdr:rowOff>247650</xdr:rowOff>
                  </to>
                </anchor>
              </controlPr>
            </control>
          </mc:Choice>
        </mc:AlternateContent>
        <mc:AlternateContent xmlns:mc="http://schemas.openxmlformats.org/markup-compatibility/2006">
          <mc:Choice Requires="x14">
            <control shapeId="6155" r:id="rId14" name="Check Box 11">
              <controlPr defaultSize="0" autoFill="0" autoLine="0" autoPict="0">
                <anchor moveWithCells="1">
                  <from>
                    <xdr:col>2</xdr:col>
                    <xdr:colOff>279400</xdr:colOff>
                    <xdr:row>18</xdr:row>
                    <xdr:rowOff>95250</xdr:rowOff>
                  </from>
                  <to>
                    <xdr:col>2</xdr:col>
                    <xdr:colOff>584200</xdr:colOff>
                    <xdr:row>18</xdr:row>
                    <xdr:rowOff>317500</xdr:rowOff>
                  </to>
                </anchor>
              </controlPr>
            </control>
          </mc:Choice>
        </mc:AlternateContent>
        <mc:AlternateContent xmlns:mc="http://schemas.openxmlformats.org/markup-compatibility/2006">
          <mc:Choice Requires="x14">
            <control shapeId="6156" r:id="rId15" name="Check Box 12">
              <controlPr defaultSize="0" autoFill="0" autoLine="0" autoPict="0">
                <anchor moveWithCells="1">
                  <from>
                    <xdr:col>2</xdr:col>
                    <xdr:colOff>285750</xdr:colOff>
                    <xdr:row>19</xdr:row>
                    <xdr:rowOff>31750</xdr:rowOff>
                  </from>
                  <to>
                    <xdr:col>2</xdr:col>
                    <xdr:colOff>590550</xdr:colOff>
                    <xdr:row>19</xdr:row>
                    <xdr:rowOff>247650</xdr:rowOff>
                  </to>
                </anchor>
              </controlPr>
            </control>
          </mc:Choice>
        </mc:AlternateContent>
        <mc:AlternateContent xmlns:mc="http://schemas.openxmlformats.org/markup-compatibility/2006">
          <mc:Choice Requires="x14">
            <control shapeId="6157" r:id="rId16" name="Check Box 13">
              <controlPr defaultSize="0" autoFill="0" autoLine="0" autoPict="0">
                <anchor moveWithCells="1">
                  <from>
                    <xdr:col>2</xdr:col>
                    <xdr:colOff>279400</xdr:colOff>
                    <xdr:row>20</xdr:row>
                    <xdr:rowOff>228600</xdr:rowOff>
                  </from>
                  <to>
                    <xdr:col>2</xdr:col>
                    <xdr:colOff>584200</xdr:colOff>
                    <xdr:row>20</xdr:row>
                    <xdr:rowOff>450850</xdr:rowOff>
                  </to>
                </anchor>
              </controlPr>
            </control>
          </mc:Choice>
        </mc:AlternateContent>
        <mc:AlternateContent xmlns:mc="http://schemas.openxmlformats.org/markup-compatibility/2006">
          <mc:Choice Requires="x14">
            <control shapeId="6158" r:id="rId17" name="Check Box 14">
              <controlPr defaultSize="0" autoFill="0" autoLine="0" autoPict="0">
                <anchor moveWithCells="1">
                  <from>
                    <xdr:col>2</xdr:col>
                    <xdr:colOff>279400</xdr:colOff>
                    <xdr:row>21</xdr:row>
                    <xdr:rowOff>88900</xdr:rowOff>
                  </from>
                  <to>
                    <xdr:col>2</xdr:col>
                    <xdr:colOff>584200</xdr:colOff>
                    <xdr:row>21</xdr:row>
                    <xdr:rowOff>304800</xdr:rowOff>
                  </to>
                </anchor>
              </controlPr>
            </control>
          </mc:Choice>
        </mc:AlternateContent>
        <mc:AlternateContent xmlns:mc="http://schemas.openxmlformats.org/markup-compatibility/2006">
          <mc:Choice Requires="x14">
            <control shapeId="6159" r:id="rId18" name="Check Box 15">
              <controlPr defaultSize="0" autoFill="0" autoLine="0" autoPict="0">
                <anchor moveWithCells="1">
                  <from>
                    <xdr:col>2</xdr:col>
                    <xdr:colOff>285750</xdr:colOff>
                    <xdr:row>22</xdr:row>
                    <xdr:rowOff>165100</xdr:rowOff>
                  </from>
                  <to>
                    <xdr:col>2</xdr:col>
                    <xdr:colOff>590550</xdr:colOff>
                    <xdr:row>22</xdr:row>
                    <xdr:rowOff>381000</xdr:rowOff>
                  </to>
                </anchor>
              </controlPr>
            </control>
          </mc:Choice>
        </mc:AlternateContent>
        <mc:AlternateContent xmlns:mc="http://schemas.openxmlformats.org/markup-compatibility/2006">
          <mc:Choice Requires="x14">
            <control shapeId="6160" r:id="rId19" name="Check Box 16">
              <controlPr defaultSize="0" autoFill="0" autoLine="0" autoPict="0">
                <anchor moveWithCells="1">
                  <from>
                    <xdr:col>2</xdr:col>
                    <xdr:colOff>285750</xdr:colOff>
                    <xdr:row>26</xdr:row>
                    <xdr:rowOff>31750</xdr:rowOff>
                  </from>
                  <to>
                    <xdr:col>2</xdr:col>
                    <xdr:colOff>590550</xdr:colOff>
                    <xdr:row>26</xdr:row>
                    <xdr:rowOff>247650</xdr:rowOff>
                  </to>
                </anchor>
              </controlPr>
            </control>
          </mc:Choice>
        </mc:AlternateContent>
        <mc:AlternateContent xmlns:mc="http://schemas.openxmlformats.org/markup-compatibility/2006">
          <mc:Choice Requires="x14">
            <control shapeId="6161" r:id="rId20" name="Check Box 17">
              <controlPr defaultSize="0" autoFill="0" autoLine="0" autoPict="0">
                <anchor moveWithCells="1">
                  <from>
                    <xdr:col>2</xdr:col>
                    <xdr:colOff>285750</xdr:colOff>
                    <xdr:row>27</xdr:row>
                    <xdr:rowOff>31750</xdr:rowOff>
                  </from>
                  <to>
                    <xdr:col>2</xdr:col>
                    <xdr:colOff>590550</xdr:colOff>
                    <xdr:row>28</xdr:row>
                    <xdr:rowOff>0</xdr:rowOff>
                  </to>
                </anchor>
              </controlPr>
            </control>
          </mc:Choice>
        </mc:AlternateContent>
        <mc:AlternateContent xmlns:mc="http://schemas.openxmlformats.org/markup-compatibility/2006">
          <mc:Choice Requires="x14">
            <control shapeId="6163" r:id="rId21" name="Check Box 19">
              <controlPr defaultSize="0" autoFill="0" autoLine="0" autoPict="0">
                <anchor moveWithCells="1">
                  <from>
                    <xdr:col>2</xdr:col>
                    <xdr:colOff>285750</xdr:colOff>
                    <xdr:row>28</xdr:row>
                    <xdr:rowOff>31750</xdr:rowOff>
                  </from>
                  <to>
                    <xdr:col>2</xdr:col>
                    <xdr:colOff>590550</xdr:colOff>
                    <xdr:row>28</xdr:row>
                    <xdr:rowOff>247650</xdr:rowOff>
                  </to>
                </anchor>
              </controlPr>
            </control>
          </mc:Choice>
        </mc:AlternateContent>
        <mc:AlternateContent xmlns:mc="http://schemas.openxmlformats.org/markup-compatibility/2006">
          <mc:Choice Requires="x14">
            <control shapeId="6164" r:id="rId22" name="Check Box 20">
              <controlPr defaultSize="0" autoFill="0" autoLine="0" autoPict="0">
                <anchor moveWithCells="1">
                  <from>
                    <xdr:col>2</xdr:col>
                    <xdr:colOff>285750</xdr:colOff>
                    <xdr:row>30</xdr:row>
                    <xdr:rowOff>31750</xdr:rowOff>
                  </from>
                  <to>
                    <xdr:col>2</xdr:col>
                    <xdr:colOff>590550</xdr:colOff>
                    <xdr:row>30</xdr:row>
                    <xdr:rowOff>247650</xdr:rowOff>
                  </to>
                </anchor>
              </controlPr>
            </control>
          </mc:Choice>
        </mc:AlternateContent>
        <mc:AlternateContent xmlns:mc="http://schemas.openxmlformats.org/markup-compatibility/2006">
          <mc:Choice Requires="x14">
            <control shapeId="6165" r:id="rId23" name="Check Box 21">
              <controlPr defaultSize="0" autoFill="0" autoLine="0" autoPict="0">
                <anchor moveWithCells="1">
                  <from>
                    <xdr:col>2</xdr:col>
                    <xdr:colOff>279400</xdr:colOff>
                    <xdr:row>33</xdr:row>
                    <xdr:rowOff>190500</xdr:rowOff>
                  </from>
                  <to>
                    <xdr:col>2</xdr:col>
                    <xdr:colOff>584200</xdr:colOff>
                    <xdr:row>33</xdr:row>
                    <xdr:rowOff>412750</xdr:rowOff>
                  </to>
                </anchor>
              </controlPr>
            </control>
          </mc:Choice>
        </mc:AlternateContent>
        <mc:AlternateContent xmlns:mc="http://schemas.openxmlformats.org/markup-compatibility/2006">
          <mc:Choice Requires="x14">
            <control shapeId="6166" r:id="rId24" name="Check Box 22">
              <controlPr defaultSize="0" autoFill="0" autoLine="0" autoPict="0">
                <anchor moveWithCells="1">
                  <from>
                    <xdr:col>2</xdr:col>
                    <xdr:colOff>285750</xdr:colOff>
                    <xdr:row>35</xdr:row>
                    <xdr:rowOff>31750</xdr:rowOff>
                  </from>
                  <to>
                    <xdr:col>2</xdr:col>
                    <xdr:colOff>590550</xdr:colOff>
                    <xdr:row>35</xdr:row>
                    <xdr:rowOff>247650</xdr:rowOff>
                  </to>
                </anchor>
              </controlPr>
            </control>
          </mc:Choice>
        </mc:AlternateContent>
        <mc:AlternateContent xmlns:mc="http://schemas.openxmlformats.org/markup-compatibility/2006">
          <mc:Choice Requires="x14">
            <control shapeId="6167" r:id="rId25" name="Check Box 23">
              <controlPr defaultSize="0" autoFill="0" autoLine="0" autoPict="0">
                <anchor moveWithCells="1">
                  <from>
                    <xdr:col>2</xdr:col>
                    <xdr:colOff>285750</xdr:colOff>
                    <xdr:row>36</xdr:row>
                    <xdr:rowOff>31750</xdr:rowOff>
                  </from>
                  <to>
                    <xdr:col>2</xdr:col>
                    <xdr:colOff>590550</xdr:colOff>
                    <xdr:row>36</xdr:row>
                    <xdr:rowOff>247650</xdr:rowOff>
                  </to>
                </anchor>
              </controlPr>
            </control>
          </mc:Choice>
        </mc:AlternateContent>
        <mc:AlternateContent xmlns:mc="http://schemas.openxmlformats.org/markup-compatibility/2006">
          <mc:Choice Requires="x14">
            <control shapeId="6168" r:id="rId26" name="Check Box 24">
              <controlPr defaultSize="0" autoFill="0" autoLine="0" autoPict="0">
                <anchor moveWithCells="1">
                  <from>
                    <xdr:col>2</xdr:col>
                    <xdr:colOff>285750</xdr:colOff>
                    <xdr:row>37</xdr:row>
                    <xdr:rowOff>31750</xdr:rowOff>
                  </from>
                  <to>
                    <xdr:col>2</xdr:col>
                    <xdr:colOff>590550</xdr:colOff>
                    <xdr:row>37</xdr:row>
                    <xdr:rowOff>247650</xdr:rowOff>
                  </to>
                </anchor>
              </controlPr>
            </control>
          </mc:Choice>
        </mc:AlternateContent>
        <mc:AlternateContent xmlns:mc="http://schemas.openxmlformats.org/markup-compatibility/2006">
          <mc:Choice Requires="x14">
            <control shapeId="6169" r:id="rId27" name="Check Box 25">
              <controlPr defaultSize="0" autoFill="0" autoLine="0" autoPict="0">
                <anchor moveWithCells="1">
                  <from>
                    <xdr:col>2</xdr:col>
                    <xdr:colOff>285750</xdr:colOff>
                    <xdr:row>38</xdr:row>
                    <xdr:rowOff>31750</xdr:rowOff>
                  </from>
                  <to>
                    <xdr:col>2</xdr:col>
                    <xdr:colOff>590550</xdr:colOff>
                    <xdr:row>38</xdr:row>
                    <xdr:rowOff>247650</xdr:rowOff>
                  </to>
                </anchor>
              </controlPr>
            </control>
          </mc:Choice>
        </mc:AlternateContent>
        <mc:AlternateContent xmlns:mc="http://schemas.openxmlformats.org/markup-compatibility/2006">
          <mc:Choice Requires="x14">
            <control shapeId="6170" r:id="rId28" name="Check Box 26">
              <controlPr defaultSize="0" autoFill="0" autoLine="0" autoPict="0">
                <anchor moveWithCells="1">
                  <from>
                    <xdr:col>2</xdr:col>
                    <xdr:colOff>285750</xdr:colOff>
                    <xdr:row>39</xdr:row>
                    <xdr:rowOff>31750</xdr:rowOff>
                  </from>
                  <to>
                    <xdr:col>2</xdr:col>
                    <xdr:colOff>590550</xdr:colOff>
                    <xdr:row>39</xdr:row>
                    <xdr:rowOff>247650</xdr:rowOff>
                  </to>
                </anchor>
              </controlPr>
            </control>
          </mc:Choice>
        </mc:AlternateContent>
        <mc:AlternateContent xmlns:mc="http://schemas.openxmlformats.org/markup-compatibility/2006">
          <mc:Choice Requires="x14">
            <control shapeId="6171" r:id="rId29" name="Check Box 27">
              <controlPr defaultSize="0" autoFill="0" autoLine="0" autoPict="0">
                <anchor moveWithCells="1">
                  <from>
                    <xdr:col>2</xdr:col>
                    <xdr:colOff>279400</xdr:colOff>
                    <xdr:row>40</xdr:row>
                    <xdr:rowOff>190500</xdr:rowOff>
                  </from>
                  <to>
                    <xdr:col>2</xdr:col>
                    <xdr:colOff>584200</xdr:colOff>
                    <xdr:row>40</xdr:row>
                    <xdr:rowOff>412750</xdr:rowOff>
                  </to>
                </anchor>
              </controlPr>
            </control>
          </mc:Choice>
        </mc:AlternateContent>
        <mc:AlternateContent xmlns:mc="http://schemas.openxmlformats.org/markup-compatibility/2006">
          <mc:Choice Requires="x14">
            <control shapeId="6173" r:id="rId30" name="Check Box 29">
              <controlPr defaultSize="0" autoFill="0" autoLine="0" autoPict="0">
                <anchor moveWithCells="1">
                  <from>
                    <xdr:col>2</xdr:col>
                    <xdr:colOff>285750</xdr:colOff>
                    <xdr:row>29</xdr:row>
                    <xdr:rowOff>31750</xdr:rowOff>
                  </from>
                  <to>
                    <xdr:col>2</xdr:col>
                    <xdr:colOff>590550</xdr:colOff>
                    <xdr:row>29</xdr:row>
                    <xdr:rowOff>247650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containsText" priority="4" operator="containsText" id="{44E7C562-EFF4-45A3-958B-C5574B5A1B02}">
            <xm:f>NOT(ISERROR(SEARCH($F$27,F27)))</xm:f>
            <xm:f>$F$27</xm:f>
            <x14:dxf>
              <font>
                <b/>
                <i val="0"/>
                <color auto="1"/>
              </font>
              <fill>
                <patternFill>
                  <bgColor rgb="FF92D050"/>
                </patternFill>
              </fill>
              <border>
                <left style="thin">
                  <color auto="1"/>
                </left>
                <right style="thin">
                  <color auto="1"/>
                </right>
                <top style="thin">
                  <color auto="1"/>
                </top>
                <bottom style="thin">
                  <color auto="1"/>
                </bottom>
                <vertical/>
                <horizontal/>
              </border>
            </x14:dxf>
          </x14:cfRule>
          <xm:sqref>F27</xm:sqref>
        </x14:conditionalFormatting>
        <x14:conditionalFormatting xmlns:xm="http://schemas.microsoft.com/office/excel/2006/main">
          <x14:cfRule type="containsText" priority="2" operator="containsText" id="{FA26BA8A-9811-4E54-B73B-912AE7261CF1}">
            <xm:f>NOT(ISERROR(SEARCH($F$27,F36)))</xm:f>
            <xm:f>$F$27</xm:f>
            <x14:dxf>
              <font>
                <b/>
                <i val="0"/>
                <color auto="1"/>
              </font>
              <fill>
                <patternFill>
                  <bgColor rgb="FF92D050"/>
                </patternFill>
              </fill>
              <border>
                <left style="thin">
                  <color auto="1"/>
                </left>
                <right style="thin">
                  <color auto="1"/>
                </right>
                <top style="thin">
                  <color auto="1"/>
                </top>
                <bottom style="thin">
                  <color auto="1"/>
                </bottom>
                <vertical/>
                <horizontal/>
              </border>
            </x14:dxf>
          </x14:cfRule>
          <xm:sqref>F36</xm:sqref>
        </x14:conditionalFormatting>
      </x14:conditionalFormatting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79"/>
  <sheetViews>
    <sheetView topLeftCell="A11" zoomScaleNormal="100" workbookViewId="0">
      <selection activeCell="G28" sqref="G28"/>
    </sheetView>
  </sheetViews>
  <sheetFormatPr defaultColWidth="9.1796875" defaultRowHeight="15.5" x14ac:dyDescent="0.35"/>
  <cols>
    <col min="1" max="1" width="9.1796875" style="6" customWidth="1"/>
    <col min="2" max="2" width="48.54296875" style="1" customWidth="1"/>
    <col min="3" max="3" width="21.1796875" style="1" customWidth="1"/>
    <col min="4" max="4" width="17.54296875" style="21" customWidth="1"/>
    <col min="5" max="5" width="15.26953125" style="27" customWidth="1"/>
    <col min="6" max="6" width="15.26953125" style="27" hidden="1" customWidth="1"/>
    <col min="7" max="7" width="49.1796875" style="1" customWidth="1"/>
    <col min="8" max="11" width="9.1796875" style="1" hidden="1" customWidth="1"/>
    <col min="12" max="16384" width="9.1796875" style="1"/>
  </cols>
  <sheetData>
    <row r="1" spans="1:11" x14ac:dyDescent="0.35">
      <c r="A1" s="326" t="s">
        <v>79</v>
      </c>
      <c r="B1" s="326"/>
    </row>
    <row r="3" spans="1:11" s="7" customFormat="1" ht="18.75" customHeight="1" x14ac:dyDescent="0.35">
      <c r="A3" s="326" t="s">
        <v>18</v>
      </c>
      <c r="B3" s="326"/>
      <c r="C3" s="326"/>
      <c r="D3" s="326"/>
      <c r="E3" s="326"/>
      <c r="F3" s="25"/>
      <c r="I3" s="63"/>
    </row>
    <row r="4" spans="1:11" s="7" customFormat="1" ht="18.75" customHeight="1" x14ac:dyDescent="0.35">
      <c r="A4" s="327" t="s">
        <v>19</v>
      </c>
      <c r="B4" s="327"/>
      <c r="C4" s="327"/>
      <c r="D4" s="327"/>
      <c r="E4" s="327"/>
      <c r="F4" s="26"/>
      <c r="I4" s="63"/>
    </row>
    <row r="5" spans="1:11" s="7" customFormat="1" ht="22.5" customHeight="1" x14ac:dyDescent="0.35">
      <c r="A5" s="327" t="s">
        <v>80</v>
      </c>
      <c r="B5" s="327"/>
      <c r="C5" s="327"/>
      <c r="D5" s="327"/>
      <c r="E5" s="327"/>
      <c r="F5" s="26"/>
      <c r="I5" s="63"/>
    </row>
    <row r="6" spans="1:11" x14ac:dyDescent="0.35">
      <c r="A6" s="327" t="s">
        <v>81</v>
      </c>
      <c r="B6" s="327"/>
      <c r="C6" s="327"/>
      <c r="D6" s="327"/>
      <c r="E6" s="327"/>
      <c r="F6" s="26"/>
      <c r="G6" s="26"/>
    </row>
    <row r="7" spans="1:11" ht="16" thickBot="1" x14ac:dyDescent="0.4">
      <c r="A7" s="279"/>
      <c r="B7" s="285"/>
      <c r="C7" s="285"/>
    </row>
    <row r="8" spans="1:11" s="274" customFormat="1" ht="36.75" customHeight="1" thickTop="1" thickBot="1" x14ac:dyDescent="0.4">
      <c r="A8" s="328" t="s">
        <v>574</v>
      </c>
      <c r="B8" s="331"/>
      <c r="C8" s="331"/>
      <c r="D8" s="330"/>
      <c r="E8" s="283"/>
      <c r="F8" s="283"/>
    </row>
    <row r="9" spans="1:11" ht="34.5" customHeight="1" thickTop="1" thickBot="1" x14ac:dyDescent="0.4">
      <c r="A9" s="177"/>
      <c r="B9" s="323" t="s">
        <v>82</v>
      </c>
      <c r="C9" s="365"/>
      <c r="D9" s="148" t="s">
        <v>20</v>
      </c>
      <c r="E9" s="28" t="s">
        <v>21</v>
      </c>
      <c r="F9" s="28" t="s">
        <v>32</v>
      </c>
    </row>
    <row r="10" spans="1:11" ht="37.5" customHeight="1" thickTop="1" x14ac:dyDescent="0.35">
      <c r="A10" s="147"/>
      <c r="B10" s="368" t="s">
        <v>651</v>
      </c>
      <c r="C10" s="368"/>
      <c r="D10" s="306" t="b">
        <v>0</v>
      </c>
      <c r="F10" s="27">
        <f>IF(D10,SUM(E12,E16:E32),0)</f>
        <v>0</v>
      </c>
      <c r="G10" s="5" t="str">
        <f>IF(J10=1,"Go to Standard 2.1.19","")</f>
        <v/>
      </c>
      <c r="J10" s="1">
        <f>IF(D10,1,0)</f>
        <v>0</v>
      </c>
    </row>
    <row r="11" spans="1:11" ht="39.75" customHeight="1" x14ac:dyDescent="0.35">
      <c r="A11" s="173" t="s">
        <v>84</v>
      </c>
      <c r="B11" s="366" t="s">
        <v>85</v>
      </c>
      <c r="C11" s="367"/>
      <c r="D11" s="307"/>
      <c r="G11" s="5" t="str">
        <f>IF(AND(J10=1,K12&gt;0),"Entry Error, select No Dedicated Single Sailor Center or Complete this Section","")</f>
        <v/>
      </c>
    </row>
    <row r="12" spans="1:11" ht="20.25" customHeight="1" x14ac:dyDescent="0.35">
      <c r="A12" s="171"/>
      <c r="B12" s="29" t="s">
        <v>86</v>
      </c>
      <c r="C12" s="310" t="s">
        <v>711</v>
      </c>
      <c r="D12" s="151" t="b">
        <v>0</v>
      </c>
      <c r="E12" s="27">
        <v>20</v>
      </c>
      <c r="F12" s="27">
        <f>IF(D12,E12,0)</f>
        <v>0</v>
      </c>
      <c r="G12" s="5" t="str">
        <f>IF(I12=0,"Select One Answer for This Standard","")</f>
        <v>Select One Answer for This Standard</v>
      </c>
      <c r="H12" s="1">
        <f>IF(D12,1,0)</f>
        <v>0</v>
      </c>
      <c r="I12" s="1">
        <f>SUM(H12:H15)</f>
        <v>0</v>
      </c>
      <c r="J12" s="1">
        <f>IF(D12,1,0)</f>
        <v>0</v>
      </c>
      <c r="K12" s="1">
        <f>SUM(J12:J32)</f>
        <v>0</v>
      </c>
    </row>
    <row r="13" spans="1:11" ht="18.75" customHeight="1" x14ac:dyDescent="0.35">
      <c r="A13" s="171"/>
      <c r="B13" s="29" t="s">
        <v>701</v>
      </c>
      <c r="C13" s="310" t="s">
        <v>712</v>
      </c>
      <c r="D13" s="151" t="b">
        <v>0</v>
      </c>
      <c r="E13" s="27">
        <v>20</v>
      </c>
      <c r="F13" s="27">
        <f t="shared" ref="F13:F32" si="0">IF(D13,E13,0)</f>
        <v>0</v>
      </c>
      <c r="G13" s="32" t="s">
        <v>122</v>
      </c>
      <c r="H13" s="1">
        <f t="shared" ref="H13:H15" si="1">IF(D13,1,0)</f>
        <v>0</v>
      </c>
      <c r="J13" s="1">
        <f t="shared" ref="J13:J32" si="2">IF(D13,1,0)</f>
        <v>0</v>
      </c>
    </row>
    <row r="14" spans="1:11" ht="19.5" customHeight="1" x14ac:dyDescent="0.35">
      <c r="A14" s="171"/>
      <c r="B14" s="29" t="s">
        <v>702</v>
      </c>
      <c r="C14" s="310" t="s">
        <v>713</v>
      </c>
      <c r="D14" s="151" t="b">
        <v>0</v>
      </c>
      <c r="E14" s="27">
        <v>20</v>
      </c>
      <c r="F14" s="27">
        <f t="shared" si="0"/>
        <v>0</v>
      </c>
      <c r="H14" s="1">
        <f t="shared" si="1"/>
        <v>0</v>
      </c>
      <c r="J14" s="1">
        <f t="shared" si="2"/>
        <v>0</v>
      </c>
    </row>
    <row r="15" spans="1:11" ht="21" customHeight="1" x14ac:dyDescent="0.35">
      <c r="A15" s="171"/>
      <c r="B15" s="29" t="s">
        <v>703</v>
      </c>
      <c r="C15" s="310" t="s">
        <v>714</v>
      </c>
      <c r="D15" s="151" t="b">
        <v>0</v>
      </c>
      <c r="E15" s="27">
        <v>20</v>
      </c>
      <c r="F15" s="27">
        <f t="shared" si="0"/>
        <v>0</v>
      </c>
      <c r="H15" s="1">
        <f t="shared" si="1"/>
        <v>0</v>
      </c>
      <c r="J15" s="1">
        <f t="shared" si="2"/>
        <v>0</v>
      </c>
    </row>
    <row r="16" spans="1:11" ht="39.75" customHeight="1" x14ac:dyDescent="0.35">
      <c r="A16" s="144" t="s">
        <v>87</v>
      </c>
      <c r="B16" s="352" t="s">
        <v>88</v>
      </c>
      <c r="C16" s="352"/>
      <c r="D16" s="151" t="b">
        <v>0</v>
      </c>
      <c r="E16" s="27">
        <v>3</v>
      </c>
      <c r="F16" s="27">
        <f t="shared" si="0"/>
        <v>0</v>
      </c>
      <c r="J16" s="1">
        <f t="shared" si="2"/>
        <v>0</v>
      </c>
    </row>
    <row r="17" spans="1:10" ht="22.5" customHeight="1" x14ac:dyDescent="0.35">
      <c r="A17" s="144" t="s">
        <v>89</v>
      </c>
      <c r="B17" s="339" t="s">
        <v>90</v>
      </c>
      <c r="C17" s="340"/>
      <c r="D17" s="151" t="b">
        <v>0</v>
      </c>
      <c r="E17" s="27">
        <v>3</v>
      </c>
      <c r="F17" s="27">
        <f t="shared" si="0"/>
        <v>0</v>
      </c>
      <c r="J17" s="1">
        <f t="shared" si="2"/>
        <v>0</v>
      </c>
    </row>
    <row r="18" spans="1:10" ht="26.25" customHeight="1" x14ac:dyDescent="0.35">
      <c r="A18" s="144" t="s">
        <v>91</v>
      </c>
      <c r="B18" s="352" t="s">
        <v>92</v>
      </c>
      <c r="C18" s="352"/>
      <c r="D18" s="151" t="b">
        <v>0</v>
      </c>
      <c r="E18" s="27">
        <v>5</v>
      </c>
      <c r="F18" s="27">
        <f t="shared" si="0"/>
        <v>0</v>
      </c>
      <c r="J18" s="1">
        <f t="shared" si="2"/>
        <v>0</v>
      </c>
    </row>
    <row r="19" spans="1:10" ht="23.25" customHeight="1" x14ac:dyDescent="0.35">
      <c r="A19" s="144" t="s">
        <v>93</v>
      </c>
      <c r="B19" s="352" t="s">
        <v>94</v>
      </c>
      <c r="C19" s="352"/>
      <c r="D19" s="151" t="b">
        <v>0</v>
      </c>
      <c r="E19" s="27">
        <v>5</v>
      </c>
      <c r="F19" s="27">
        <f t="shared" si="0"/>
        <v>0</v>
      </c>
      <c r="J19" s="1">
        <f t="shared" si="2"/>
        <v>0</v>
      </c>
    </row>
    <row r="20" spans="1:10" ht="23.25" customHeight="1" x14ac:dyDescent="0.35">
      <c r="A20" s="144" t="s">
        <v>95</v>
      </c>
      <c r="B20" s="352" t="s">
        <v>96</v>
      </c>
      <c r="C20" s="352"/>
      <c r="D20" s="151" t="b">
        <v>0</v>
      </c>
      <c r="E20" s="27">
        <v>3</v>
      </c>
      <c r="F20" s="27">
        <f t="shared" si="0"/>
        <v>0</v>
      </c>
      <c r="J20" s="1">
        <f t="shared" si="2"/>
        <v>0</v>
      </c>
    </row>
    <row r="21" spans="1:10" ht="23.25" customHeight="1" x14ac:dyDescent="0.35">
      <c r="A21" s="144" t="s">
        <v>97</v>
      </c>
      <c r="B21" s="352" t="s">
        <v>98</v>
      </c>
      <c r="C21" s="352"/>
      <c r="D21" s="151" t="b">
        <v>0</v>
      </c>
      <c r="E21" s="27">
        <v>5</v>
      </c>
      <c r="F21" s="27">
        <f t="shared" si="0"/>
        <v>0</v>
      </c>
      <c r="J21" s="1">
        <f t="shared" si="2"/>
        <v>0</v>
      </c>
    </row>
    <row r="22" spans="1:10" ht="35.25" customHeight="1" x14ac:dyDescent="0.35">
      <c r="A22" s="144" t="s">
        <v>99</v>
      </c>
      <c r="B22" s="352" t="s">
        <v>100</v>
      </c>
      <c r="C22" s="352"/>
      <c r="D22" s="151" t="b">
        <v>0</v>
      </c>
      <c r="E22" s="27">
        <v>5</v>
      </c>
      <c r="F22" s="27">
        <f t="shared" si="0"/>
        <v>0</v>
      </c>
      <c r="J22" s="1">
        <f t="shared" si="2"/>
        <v>0</v>
      </c>
    </row>
    <row r="23" spans="1:10" ht="24" customHeight="1" x14ac:dyDescent="0.35">
      <c r="A23" s="144" t="s">
        <v>101</v>
      </c>
      <c r="B23" s="352" t="s">
        <v>102</v>
      </c>
      <c r="C23" s="352"/>
      <c r="D23" s="151" t="b">
        <v>0</v>
      </c>
      <c r="E23" s="27">
        <v>5</v>
      </c>
      <c r="F23" s="27">
        <f t="shared" si="0"/>
        <v>0</v>
      </c>
      <c r="J23" s="1">
        <f t="shared" si="2"/>
        <v>0</v>
      </c>
    </row>
    <row r="24" spans="1:10" ht="57" customHeight="1" x14ac:dyDescent="0.35">
      <c r="A24" s="144" t="s">
        <v>103</v>
      </c>
      <c r="B24" s="352" t="s">
        <v>104</v>
      </c>
      <c r="C24" s="352"/>
      <c r="D24" s="151" t="b">
        <v>0</v>
      </c>
      <c r="E24" s="27">
        <v>5</v>
      </c>
      <c r="F24" s="27">
        <f t="shared" si="0"/>
        <v>0</v>
      </c>
      <c r="J24" s="1">
        <f t="shared" si="2"/>
        <v>0</v>
      </c>
    </row>
    <row r="25" spans="1:10" ht="31.5" customHeight="1" x14ac:dyDescent="0.35">
      <c r="A25" s="144" t="s">
        <v>105</v>
      </c>
      <c r="B25" s="352" t="s">
        <v>106</v>
      </c>
      <c r="C25" s="352"/>
      <c r="D25" s="151" t="b">
        <v>0</v>
      </c>
      <c r="E25" s="27">
        <v>5</v>
      </c>
      <c r="F25" s="27">
        <f t="shared" si="0"/>
        <v>0</v>
      </c>
      <c r="J25" s="1">
        <f t="shared" si="2"/>
        <v>0</v>
      </c>
    </row>
    <row r="26" spans="1:10" ht="24" customHeight="1" x14ac:dyDescent="0.35">
      <c r="A26" s="144" t="s">
        <v>107</v>
      </c>
      <c r="B26" s="352" t="s">
        <v>108</v>
      </c>
      <c r="C26" s="352"/>
      <c r="D26" s="151" t="b">
        <v>0</v>
      </c>
      <c r="E26" s="27">
        <v>3</v>
      </c>
      <c r="F26" s="27">
        <f t="shared" si="0"/>
        <v>0</v>
      </c>
      <c r="J26" s="1">
        <f t="shared" si="2"/>
        <v>0</v>
      </c>
    </row>
    <row r="27" spans="1:10" ht="47.25" customHeight="1" x14ac:dyDescent="0.35">
      <c r="A27" s="144" t="s">
        <v>109</v>
      </c>
      <c r="B27" s="352" t="s">
        <v>110</v>
      </c>
      <c r="C27" s="352"/>
      <c r="D27" s="151" t="b">
        <v>0</v>
      </c>
      <c r="E27" s="27">
        <v>5</v>
      </c>
      <c r="F27" s="27">
        <f t="shared" si="0"/>
        <v>0</v>
      </c>
      <c r="J27" s="1">
        <f t="shared" si="2"/>
        <v>0</v>
      </c>
    </row>
    <row r="28" spans="1:10" ht="31.5" customHeight="1" x14ac:dyDescent="0.35">
      <c r="A28" s="144" t="s">
        <v>111</v>
      </c>
      <c r="B28" s="352" t="s">
        <v>112</v>
      </c>
      <c r="C28" s="352"/>
      <c r="D28" s="151" t="b">
        <v>0</v>
      </c>
      <c r="E28" s="27">
        <v>4</v>
      </c>
      <c r="F28" s="27">
        <f t="shared" si="0"/>
        <v>0</v>
      </c>
      <c r="J28" s="1">
        <f t="shared" si="2"/>
        <v>0</v>
      </c>
    </row>
    <row r="29" spans="1:10" ht="31.5" customHeight="1" x14ac:dyDescent="0.35">
      <c r="A29" s="144" t="s">
        <v>113</v>
      </c>
      <c r="B29" s="352" t="s">
        <v>114</v>
      </c>
      <c r="C29" s="352"/>
      <c r="D29" s="151" t="b">
        <v>0</v>
      </c>
      <c r="E29" s="27">
        <v>3</v>
      </c>
      <c r="F29" s="27">
        <f t="shared" si="0"/>
        <v>0</v>
      </c>
      <c r="J29" s="1">
        <f t="shared" si="2"/>
        <v>0</v>
      </c>
    </row>
    <row r="30" spans="1:10" ht="23.25" customHeight="1" x14ac:dyDescent="0.35">
      <c r="A30" s="144" t="s">
        <v>115</v>
      </c>
      <c r="B30" s="352" t="s">
        <v>116</v>
      </c>
      <c r="C30" s="352"/>
      <c r="D30" s="151" t="b">
        <v>0</v>
      </c>
      <c r="E30" s="27">
        <v>4</v>
      </c>
      <c r="F30" s="27">
        <f t="shared" si="0"/>
        <v>0</v>
      </c>
      <c r="J30" s="1">
        <f t="shared" si="2"/>
        <v>0</v>
      </c>
    </row>
    <row r="31" spans="1:10" ht="21.75" customHeight="1" x14ac:dyDescent="0.35">
      <c r="A31" s="144" t="s">
        <v>117</v>
      </c>
      <c r="B31" s="352" t="s">
        <v>118</v>
      </c>
      <c r="C31" s="352"/>
      <c r="D31" s="151" t="b">
        <v>0</v>
      </c>
      <c r="E31" s="27">
        <v>4</v>
      </c>
      <c r="F31" s="27">
        <f t="shared" si="0"/>
        <v>0</v>
      </c>
      <c r="J31" s="1">
        <f t="shared" si="2"/>
        <v>0</v>
      </c>
    </row>
    <row r="32" spans="1:10" ht="31.5" customHeight="1" thickBot="1" x14ac:dyDescent="0.4">
      <c r="A32" s="288" t="s">
        <v>119</v>
      </c>
      <c r="B32" s="355" t="s">
        <v>120</v>
      </c>
      <c r="C32" s="355"/>
      <c r="D32" s="291" t="b">
        <v>0</v>
      </c>
      <c r="E32" s="27">
        <v>1</v>
      </c>
      <c r="F32" s="27">
        <f t="shared" si="0"/>
        <v>0</v>
      </c>
      <c r="J32" s="1">
        <f t="shared" si="2"/>
        <v>0</v>
      </c>
    </row>
    <row r="33" spans="1:9" ht="16" thickTop="1" x14ac:dyDescent="0.35">
      <c r="A33" s="279"/>
      <c r="B33" s="285"/>
      <c r="C33" s="285"/>
      <c r="D33" s="281"/>
    </row>
    <row r="34" spans="1:9" ht="12" customHeight="1" thickBot="1" x14ac:dyDescent="0.4">
      <c r="A34" s="292"/>
      <c r="B34" s="277"/>
      <c r="C34" s="277"/>
      <c r="D34" s="286"/>
    </row>
    <row r="35" spans="1:9" ht="41.25" customHeight="1" thickTop="1" thickBot="1" x14ac:dyDescent="0.4">
      <c r="A35" s="356" t="s">
        <v>259</v>
      </c>
      <c r="B35" s="357"/>
      <c r="C35" s="357"/>
      <c r="D35" s="358"/>
      <c r="E35" s="273"/>
      <c r="F35" s="273"/>
      <c r="G35" s="273"/>
      <c r="H35" s="273"/>
    </row>
    <row r="36" spans="1:9" ht="36" customHeight="1" thickTop="1" x14ac:dyDescent="0.35">
      <c r="A36" s="289" t="s">
        <v>575</v>
      </c>
      <c r="B36" s="348" t="s">
        <v>260</v>
      </c>
      <c r="C36" s="349"/>
      <c r="D36" s="290" t="b">
        <v>0</v>
      </c>
      <c r="E36" s="282">
        <v>4</v>
      </c>
      <c r="F36" s="282">
        <f>IF(D36,E36,0)</f>
        <v>0</v>
      </c>
      <c r="G36" s="275" t="str">
        <f>IF(I36=0,"Select One Answer for this Standard","")</f>
        <v>Select One Answer for this Standard</v>
      </c>
      <c r="H36" s="275">
        <f>IF(D36,1,0)</f>
        <v>0</v>
      </c>
      <c r="I36" s="275">
        <f>SUM(H36:H37)</f>
        <v>0</v>
      </c>
    </row>
    <row r="37" spans="1:9" ht="37.5" customHeight="1" x14ac:dyDescent="0.35">
      <c r="A37" s="287"/>
      <c r="B37" s="350" t="s">
        <v>261</v>
      </c>
      <c r="C37" s="351"/>
      <c r="D37" s="290" t="b">
        <v>0</v>
      </c>
      <c r="E37" s="273"/>
      <c r="F37" s="282">
        <f>IF(D37,E36,0)</f>
        <v>0</v>
      </c>
      <c r="G37" s="284" t="s">
        <v>122</v>
      </c>
      <c r="H37" s="275">
        <f>IF(D37,1,0)</f>
        <v>0</v>
      </c>
      <c r="I37" s="275"/>
    </row>
    <row r="38" spans="1:9" ht="36" customHeight="1" x14ac:dyDescent="0.35">
      <c r="A38" s="287" t="s">
        <v>576</v>
      </c>
      <c r="B38" s="339" t="s">
        <v>262</v>
      </c>
      <c r="C38" s="340"/>
      <c r="D38" s="290" t="b">
        <v>0</v>
      </c>
      <c r="E38" s="282">
        <v>4</v>
      </c>
      <c r="F38" s="282">
        <f>IF(D38,E38,0)</f>
        <v>0</v>
      </c>
      <c r="G38" s="284"/>
      <c r="H38" s="275"/>
      <c r="I38" s="275"/>
    </row>
    <row r="39" spans="1:9" ht="27.75" customHeight="1" x14ac:dyDescent="0.35">
      <c r="A39" s="287" t="s">
        <v>577</v>
      </c>
      <c r="B39" s="339" t="s">
        <v>263</v>
      </c>
      <c r="C39" s="340"/>
      <c r="D39" s="290" t="b">
        <v>0</v>
      </c>
      <c r="E39" s="282">
        <v>2</v>
      </c>
      <c r="F39" s="282">
        <f t="shared" ref="F39:F59" si="3">IF(D39,E39,0)</f>
        <v>0</v>
      </c>
      <c r="G39" s="273"/>
      <c r="H39" s="273"/>
      <c r="I39" s="273"/>
    </row>
    <row r="40" spans="1:9" ht="47.25" customHeight="1" x14ac:dyDescent="0.35">
      <c r="A40" s="287" t="s">
        <v>578</v>
      </c>
      <c r="B40" s="339" t="s">
        <v>264</v>
      </c>
      <c r="C40" s="340"/>
      <c r="D40" s="290" t="b">
        <v>0</v>
      </c>
      <c r="E40" s="282">
        <v>3</v>
      </c>
      <c r="F40" s="282">
        <f t="shared" si="3"/>
        <v>0</v>
      </c>
      <c r="G40" s="273"/>
      <c r="H40" s="273"/>
      <c r="I40" s="273"/>
    </row>
    <row r="41" spans="1:9" ht="22.5" customHeight="1" x14ac:dyDescent="0.35">
      <c r="A41" s="287" t="s">
        <v>579</v>
      </c>
      <c r="B41" s="339" t="s">
        <v>265</v>
      </c>
      <c r="C41" s="340"/>
      <c r="D41" s="290" t="b">
        <v>0</v>
      </c>
      <c r="E41" s="282">
        <v>4</v>
      </c>
      <c r="F41" s="282">
        <f t="shared" si="3"/>
        <v>0</v>
      </c>
      <c r="G41" s="273"/>
      <c r="H41" s="273"/>
      <c r="I41" s="273"/>
    </row>
    <row r="42" spans="1:9" ht="21.75" customHeight="1" x14ac:dyDescent="0.35">
      <c r="A42" s="287" t="s">
        <v>580</v>
      </c>
      <c r="B42" s="339" t="s">
        <v>266</v>
      </c>
      <c r="C42" s="340"/>
      <c r="D42" s="290" t="b">
        <v>0</v>
      </c>
      <c r="E42" s="282">
        <v>5</v>
      </c>
      <c r="F42" s="282">
        <f t="shared" si="3"/>
        <v>0</v>
      </c>
      <c r="G42" s="273"/>
      <c r="H42" s="273"/>
      <c r="I42" s="273"/>
    </row>
    <row r="43" spans="1:9" ht="36" customHeight="1" x14ac:dyDescent="0.35">
      <c r="A43" s="287" t="s">
        <v>581</v>
      </c>
      <c r="B43" s="339" t="s">
        <v>267</v>
      </c>
      <c r="C43" s="340"/>
      <c r="D43" s="290" t="b">
        <v>0</v>
      </c>
      <c r="E43" s="282">
        <v>4</v>
      </c>
      <c r="F43" s="282">
        <f t="shared" si="3"/>
        <v>0</v>
      </c>
      <c r="G43" s="273"/>
      <c r="H43" s="273"/>
      <c r="I43" s="273"/>
    </row>
    <row r="44" spans="1:9" ht="36.75" customHeight="1" x14ac:dyDescent="0.35">
      <c r="A44" s="287" t="s">
        <v>582</v>
      </c>
      <c r="B44" s="339" t="s">
        <v>268</v>
      </c>
      <c r="C44" s="340"/>
      <c r="D44" s="290" t="b">
        <v>0</v>
      </c>
      <c r="E44" s="282">
        <v>5</v>
      </c>
      <c r="F44" s="282">
        <f t="shared" si="3"/>
        <v>0</v>
      </c>
      <c r="G44" s="273"/>
      <c r="H44" s="273"/>
      <c r="I44" s="273"/>
    </row>
    <row r="45" spans="1:9" ht="34.5" customHeight="1" x14ac:dyDescent="0.35">
      <c r="A45" s="287" t="s">
        <v>583</v>
      </c>
      <c r="B45" s="339" t="s">
        <v>269</v>
      </c>
      <c r="C45" s="340"/>
      <c r="D45" s="290" t="b">
        <v>0</v>
      </c>
      <c r="E45" s="282">
        <v>5</v>
      </c>
      <c r="F45" s="282">
        <f t="shared" si="3"/>
        <v>0</v>
      </c>
      <c r="G45" s="273"/>
      <c r="H45" s="273"/>
      <c r="I45" s="273"/>
    </row>
    <row r="46" spans="1:9" ht="37.5" customHeight="1" thickBot="1" x14ac:dyDescent="0.4">
      <c r="A46" s="288" t="s">
        <v>584</v>
      </c>
      <c r="B46" s="341" t="s">
        <v>270</v>
      </c>
      <c r="C46" s="342"/>
      <c r="D46" s="290" t="b">
        <v>0</v>
      </c>
      <c r="E46" s="282">
        <v>5</v>
      </c>
      <c r="F46" s="282">
        <f t="shared" si="3"/>
        <v>0</v>
      </c>
      <c r="G46" s="273"/>
      <c r="H46" s="273"/>
      <c r="I46" s="273"/>
    </row>
    <row r="47" spans="1:9" ht="17.25" customHeight="1" thickTop="1" x14ac:dyDescent="0.35">
      <c r="A47" s="359" t="s">
        <v>271</v>
      </c>
      <c r="B47" s="360"/>
      <c r="C47" s="360"/>
      <c r="D47" s="361"/>
      <c r="E47" s="273"/>
      <c r="F47" s="282"/>
      <c r="G47" s="273"/>
      <c r="H47" s="273"/>
      <c r="I47" s="273"/>
    </row>
    <row r="48" spans="1:9" ht="13.5" customHeight="1" thickBot="1" x14ac:dyDescent="0.4">
      <c r="A48" s="362"/>
      <c r="B48" s="363"/>
      <c r="C48" s="363"/>
      <c r="D48" s="364"/>
      <c r="E48" s="273"/>
      <c r="F48" s="282"/>
      <c r="G48" s="273"/>
      <c r="H48" s="273"/>
      <c r="I48" s="273"/>
    </row>
    <row r="49" spans="1:9" ht="22.5" customHeight="1" thickTop="1" x14ac:dyDescent="0.35">
      <c r="A49" s="289" t="s">
        <v>585</v>
      </c>
      <c r="B49" s="348" t="s">
        <v>272</v>
      </c>
      <c r="C49" s="349"/>
      <c r="D49" s="290" t="b">
        <v>0</v>
      </c>
      <c r="E49" s="282">
        <v>4</v>
      </c>
      <c r="F49" s="282">
        <f t="shared" si="3"/>
        <v>0</v>
      </c>
      <c r="G49" s="273"/>
      <c r="H49" s="273"/>
      <c r="I49" s="273"/>
    </row>
    <row r="50" spans="1:9" ht="22.5" customHeight="1" x14ac:dyDescent="0.35">
      <c r="A50" s="287" t="s">
        <v>586</v>
      </c>
      <c r="B50" s="339" t="s">
        <v>273</v>
      </c>
      <c r="C50" s="340"/>
      <c r="D50" s="290" t="b">
        <v>0</v>
      </c>
      <c r="E50" s="282">
        <v>4</v>
      </c>
      <c r="F50" s="282">
        <f t="shared" si="3"/>
        <v>0</v>
      </c>
      <c r="G50" s="273"/>
      <c r="H50" s="273"/>
      <c r="I50" s="273"/>
    </row>
    <row r="51" spans="1:9" ht="39.75" customHeight="1" x14ac:dyDescent="0.35">
      <c r="A51" s="287" t="s">
        <v>587</v>
      </c>
      <c r="B51" s="339" t="s">
        <v>274</v>
      </c>
      <c r="C51" s="340"/>
      <c r="D51" s="290" t="b">
        <v>0</v>
      </c>
      <c r="E51" s="282">
        <v>3</v>
      </c>
      <c r="F51" s="282">
        <f t="shared" si="3"/>
        <v>0</v>
      </c>
      <c r="G51" s="273"/>
      <c r="H51" s="273"/>
      <c r="I51" s="273"/>
    </row>
    <row r="52" spans="1:9" ht="39" customHeight="1" x14ac:dyDescent="0.35">
      <c r="A52" s="287" t="s">
        <v>588</v>
      </c>
      <c r="B52" s="339" t="s">
        <v>275</v>
      </c>
      <c r="C52" s="340"/>
      <c r="D52" s="290" t="b">
        <v>0</v>
      </c>
      <c r="E52" s="282">
        <v>2</v>
      </c>
      <c r="F52" s="282">
        <f t="shared" si="3"/>
        <v>0</v>
      </c>
      <c r="G52" s="273"/>
      <c r="H52" s="273"/>
      <c r="I52" s="273"/>
    </row>
    <row r="53" spans="1:9" ht="25.5" customHeight="1" thickBot="1" x14ac:dyDescent="0.4">
      <c r="A53" s="288" t="s">
        <v>589</v>
      </c>
      <c r="B53" s="341" t="s">
        <v>276</v>
      </c>
      <c r="C53" s="342"/>
      <c r="D53" s="290" t="b">
        <v>0</v>
      </c>
      <c r="E53" s="282">
        <v>5</v>
      </c>
      <c r="F53" s="282">
        <f t="shared" si="3"/>
        <v>0</v>
      </c>
      <c r="G53" s="273"/>
      <c r="H53" s="273"/>
      <c r="I53" s="273"/>
    </row>
    <row r="54" spans="1:9" ht="27" customHeight="1" thickTop="1" thickBot="1" x14ac:dyDescent="0.4">
      <c r="A54" s="345" t="s">
        <v>277</v>
      </c>
      <c r="B54" s="346"/>
      <c r="C54" s="346"/>
      <c r="D54" s="347"/>
      <c r="E54" s="273"/>
      <c r="F54" s="282"/>
      <c r="G54" s="273"/>
      <c r="H54" s="273"/>
      <c r="I54" s="273"/>
    </row>
    <row r="55" spans="1:9" ht="24" customHeight="1" thickTop="1" x14ac:dyDescent="0.35">
      <c r="A55" s="289" t="s">
        <v>590</v>
      </c>
      <c r="B55" s="348" t="s">
        <v>278</v>
      </c>
      <c r="C55" s="349"/>
      <c r="D55" s="290" t="b">
        <v>0</v>
      </c>
      <c r="E55" s="282">
        <v>5</v>
      </c>
      <c r="F55" s="282">
        <f t="shared" si="3"/>
        <v>0</v>
      </c>
      <c r="G55" s="273"/>
      <c r="H55" s="273"/>
      <c r="I55" s="273"/>
    </row>
    <row r="56" spans="1:9" ht="40.5" customHeight="1" x14ac:dyDescent="0.35">
      <c r="A56" s="287" t="s">
        <v>591</v>
      </c>
      <c r="B56" s="339" t="s">
        <v>290</v>
      </c>
      <c r="C56" s="340"/>
      <c r="D56" s="290" t="b">
        <v>0</v>
      </c>
      <c r="E56" s="282">
        <v>2</v>
      </c>
      <c r="F56" s="282">
        <f t="shared" si="3"/>
        <v>0</v>
      </c>
      <c r="G56" s="273"/>
      <c r="H56" s="273"/>
      <c r="I56" s="273"/>
    </row>
    <row r="57" spans="1:9" ht="20.25" customHeight="1" x14ac:dyDescent="0.35">
      <c r="A57" s="287" t="s">
        <v>592</v>
      </c>
      <c r="B57" s="339" t="s">
        <v>279</v>
      </c>
      <c r="C57" s="340"/>
      <c r="D57" s="290" t="b">
        <v>0</v>
      </c>
      <c r="E57" s="282">
        <v>5</v>
      </c>
      <c r="F57" s="282">
        <f t="shared" si="3"/>
        <v>0</v>
      </c>
      <c r="G57" s="273"/>
      <c r="H57" s="273"/>
      <c r="I57" s="273"/>
    </row>
    <row r="58" spans="1:9" ht="22.5" customHeight="1" x14ac:dyDescent="0.35">
      <c r="A58" s="287" t="s">
        <v>593</v>
      </c>
      <c r="B58" s="339" t="s">
        <v>291</v>
      </c>
      <c r="C58" s="340"/>
      <c r="D58" s="290" t="b">
        <v>0</v>
      </c>
      <c r="E58" s="282">
        <v>3</v>
      </c>
      <c r="F58" s="282">
        <f t="shared" si="3"/>
        <v>0</v>
      </c>
      <c r="G58" s="273"/>
      <c r="H58" s="273"/>
      <c r="I58" s="273"/>
    </row>
    <row r="59" spans="1:9" ht="24" customHeight="1" thickBot="1" x14ac:dyDescent="0.4">
      <c r="A59" s="288" t="s">
        <v>594</v>
      </c>
      <c r="B59" s="341" t="s">
        <v>280</v>
      </c>
      <c r="C59" s="342"/>
      <c r="D59" s="290" t="b">
        <v>0</v>
      </c>
      <c r="E59" s="282">
        <v>2</v>
      </c>
      <c r="F59" s="282">
        <f t="shared" si="3"/>
        <v>0</v>
      </c>
      <c r="G59" s="273"/>
      <c r="H59" s="273"/>
      <c r="I59" s="273"/>
    </row>
    <row r="60" spans="1:9" ht="39.75" customHeight="1" thickTop="1" thickBot="1" x14ac:dyDescent="0.4">
      <c r="A60" s="345" t="s">
        <v>292</v>
      </c>
      <c r="B60" s="346"/>
      <c r="C60" s="346"/>
      <c r="D60" s="347"/>
      <c r="E60" s="273"/>
      <c r="F60" s="273"/>
      <c r="G60" s="273"/>
      <c r="H60" s="273"/>
      <c r="I60" s="273"/>
    </row>
    <row r="61" spans="1:9" ht="50.25" customHeight="1" thickTop="1" x14ac:dyDescent="0.35">
      <c r="A61" s="289"/>
      <c r="B61" s="353" t="s">
        <v>604</v>
      </c>
      <c r="C61" s="354"/>
      <c r="D61" s="290" t="b">
        <v>0</v>
      </c>
      <c r="E61" s="273"/>
      <c r="F61" s="282">
        <f>IF(D61,SUM(E62:E67),0)</f>
        <v>0</v>
      </c>
      <c r="G61" s="275" t="str">
        <f>IF(I61=1,"Go to Standard 2.1.45","")</f>
        <v/>
      </c>
      <c r="H61" s="282"/>
      <c r="I61" s="282">
        <f>IF(D61,1,0)</f>
        <v>0</v>
      </c>
    </row>
    <row r="62" spans="1:9" ht="38.25" customHeight="1" x14ac:dyDescent="0.35">
      <c r="A62" s="287" t="s">
        <v>595</v>
      </c>
      <c r="B62" s="339" t="s">
        <v>281</v>
      </c>
      <c r="C62" s="340"/>
      <c r="D62" s="290" t="b">
        <v>0</v>
      </c>
      <c r="E62" s="282">
        <v>5</v>
      </c>
      <c r="F62" s="282">
        <f>IF(D62,E62,0)</f>
        <v>0</v>
      </c>
      <c r="G62" s="275" t="str">
        <f>IF(AND(I61=1,I62&gt;0),"Entry Error, select either N/A or complete this section","")</f>
        <v/>
      </c>
      <c r="H62" s="282">
        <f>IF(D62,1,0)</f>
        <v>0</v>
      </c>
      <c r="I62" s="282">
        <f>SUM(H62:H71)</f>
        <v>0</v>
      </c>
    </row>
    <row r="63" spans="1:9" ht="24.75" customHeight="1" x14ac:dyDescent="0.35">
      <c r="A63" s="287" t="s">
        <v>596</v>
      </c>
      <c r="B63" s="339" t="s">
        <v>282</v>
      </c>
      <c r="C63" s="340"/>
      <c r="D63" s="290" t="b">
        <v>0</v>
      </c>
      <c r="E63" s="282">
        <v>5</v>
      </c>
      <c r="F63" s="282">
        <f t="shared" ref="F63:F67" si="4">IF(D63,E63,0)</f>
        <v>0</v>
      </c>
      <c r="G63" s="274"/>
      <c r="H63" s="282">
        <f>IF(D63,1,0)</f>
        <v>0</v>
      </c>
      <c r="I63" s="282"/>
    </row>
    <row r="64" spans="1:9" ht="36" customHeight="1" x14ac:dyDescent="0.35">
      <c r="A64" s="287" t="s">
        <v>597</v>
      </c>
      <c r="B64" s="339" t="s">
        <v>283</v>
      </c>
      <c r="C64" s="340"/>
      <c r="D64" s="290" t="b">
        <v>0</v>
      </c>
      <c r="E64" s="282">
        <v>5</v>
      </c>
      <c r="F64" s="282">
        <f t="shared" si="4"/>
        <v>0</v>
      </c>
      <c r="G64" s="274"/>
      <c r="H64" s="282">
        <f>IF(D64,1,0)</f>
        <v>0</v>
      </c>
      <c r="I64" s="282"/>
    </row>
    <row r="65" spans="1:9" ht="36.75" customHeight="1" x14ac:dyDescent="0.35">
      <c r="A65" s="287" t="s">
        <v>598</v>
      </c>
      <c r="B65" s="339" t="s">
        <v>284</v>
      </c>
      <c r="C65" s="340"/>
      <c r="D65" s="290" t="b">
        <v>0</v>
      </c>
      <c r="E65" s="282">
        <v>2</v>
      </c>
      <c r="F65" s="282">
        <f t="shared" si="4"/>
        <v>0</v>
      </c>
      <c r="G65" s="273"/>
      <c r="H65" s="282">
        <f t="shared" ref="H65:H67" si="5">IF(D65,1,0)</f>
        <v>0</v>
      </c>
      <c r="I65" s="273"/>
    </row>
    <row r="66" spans="1:9" ht="23.25" customHeight="1" x14ac:dyDescent="0.35">
      <c r="A66" s="287" t="s">
        <v>599</v>
      </c>
      <c r="B66" s="339" t="s">
        <v>285</v>
      </c>
      <c r="C66" s="340"/>
      <c r="D66" s="290" t="b">
        <v>0</v>
      </c>
      <c r="E66" s="282">
        <v>5</v>
      </c>
      <c r="F66" s="282">
        <f t="shared" si="4"/>
        <v>0</v>
      </c>
      <c r="G66" s="273"/>
      <c r="H66" s="282">
        <f t="shared" si="5"/>
        <v>0</v>
      </c>
      <c r="I66" s="273"/>
    </row>
    <row r="67" spans="1:9" ht="24.75" customHeight="1" thickBot="1" x14ac:dyDescent="0.4">
      <c r="A67" s="288" t="s">
        <v>600</v>
      </c>
      <c r="B67" s="341" t="s">
        <v>286</v>
      </c>
      <c r="C67" s="342"/>
      <c r="D67" s="290" t="b">
        <v>0</v>
      </c>
      <c r="E67" s="282">
        <v>2</v>
      </c>
      <c r="F67" s="282">
        <f t="shared" si="4"/>
        <v>0</v>
      </c>
      <c r="G67" s="273"/>
      <c r="H67" s="282">
        <f t="shared" si="5"/>
        <v>0</v>
      </c>
      <c r="I67" s="273"/>
    </row>
    <row r="68" spans="1:9" ht="36.75" customHeight="1" thickTop="1" thickBot="1" x14ac:dyDescent="0.4">
      <c r="A68" s="345" t="s">
        <v>293</v>
      </c>
      <c r="B68" s="346"/>
      <c r="C68" s="346"/>
      <c r="D68" s="347"/>
      <c r="E68" s="273"/>
      <c r="F68" s="273"/>
      <c r="G68" s="273"/>
      <c r="H68" s="282"/>
      <c r="I68" s="273"/>
    </row>
    <row r="69" spans="1:9" ht="39" customHeight="1" thickTop="1" x14ac:dyDescent="0.35">
      <c r="A69" s="289"/>
      <c r="B69" s="343" t="s">
        <v>605</v>
      </c>
      <c r="C69" s="344"/>
      <c r="D69" s="290" t="b">
        <v>0</v>
      </c>
      <c r="E69" s="273"/>
      <c r="F69" s="282">
        <f>IF(D69,SUM(E70:E72),0)</f>
        <v>0</v>
      </c>
      <c r="G69" s="275" t="str">
        <f>IF(I69=1,"Go to Metric 2.2 Maintenance","")</f>
        <v/>
      </c>
      <c r="H69" s="282"/>
      <c r="I69" s="282">
        <f>IF(D69,1,0)</f>
        <v>0</v>
      </c>
    </row>
    <row r="70" spans="1:9" ht="21" customHeight="1" x14ac:dyDescent="0.35">
      <c r="A70" s="287" t="s">
        <v>601</v>
      </c>
      <c r="B70" s="339" t="s">
        <v>287</v>
      </c>
      <c r="C70" s="340"/>
      <c r="D70" s="290" t="b">
        <v>0</v>
      </c>
      <c r="E70" s="282">
        <v>5</v>
      </c>
      <c r="F70" s="282">
        <f>IF(D70,E70,0)</f>
        <v>0</v>
      </c>
      <c r="G70" s="275" t="str">
        <f>IF(AND(I69=1,I70&gt;0),"Entry Error, select either N/A or complete this section","")</f>
        <v/>
      </c>
      <c r="H70" s="282">
        <f>IF(D70,1,0)</f>
        <v>0</v>
      </c>
      <c r="I70" s="282">
        <f>SUM(H70:H79)</f>
        <v>0</v>
      </c>
    </row>
    <row r="71" spans="1:9" ht="39" customHeight="1" x14ac:dyDescent="0.35">
      <c r="A71" s="287" t="s">
        <v>602</v>
      </c>
      <c r="B71" s="339" t="s">
        <v>288</v>
      </c>
      <c r="C71" s="340"/>
      <c r="D71" s="290" t="b">
        <v>0</v>
      </c>
      <c r="E71" s="282">
        <v>5</v>
      </c>
      <c r="F71" s="282">
        <f t="shared" ref="F71:F72" si="6">IF(D71,E71,0)</f>
        <v>0</v>
      </c>
      <c r="G71" s="274"/>
      <c r="H71" s="282">
        <f>IF(D71,1,0)</f>
        <v>0</v>
      </c>
      <c r="I71" s="282"/>
    </row>
    <row r="72" spans="1:9" ht="30.75" customHeight="1" thickBot="1" x14ac:dyDescent="0.4">
      <c r="A72" s="288" t="s">
        <v>603</v>
      </c>
      <c r="B72" s="341" t="s">
        <v>289</v>
      </c>
      <c r="C72" s="342"/>
      <c r="D72" s="291" t="b">
        <v>0</v>
      </c>
      <c r="E72" s="282">
        <v>5</v>
      </c>
      <c r="F72" s="282">
        <f t="shared" si="6"/>
        <v>0</v>
      </c>
      <c r="G72" s="274"/>
      <c r="H72" s="282">
        <f>IF(D72,1,0)</f>
        <v>0</v>
      </c>
      <c r="I72" s="282"/>
    </row>
    <row r="73" spans="1:9" ht="16" hidden="1" thickTop="1" x14ac:dyDescent="0.35">
      <c r="E73" s="27">
        <f>SUM(E12,E16:E72)</f>
        <v>203</v>
      </c>
      <c r="F73" s="27">
        <f>SUM(F10:F72)</f>
        <v>0</v>
      </c>
    </row>
    <row r="74" spans="1:9" s="274" customFormat="1" ht="16.5" thickTop="1" thickBot="1" x14ac:dyDescent="0.4">
      <c r="A74" s="295"/>
      <c r="D74" s="280"/>
      <c r="E74" s="283"/>
      <c r="F74" s="283"/>
    </row>
    <row r="75" spans="1:9" s="274" customFormat="1" ht="16" thickBot="1" x14ac:dyDescent="0.4">
      <c r="B75" s="335" t="s">
        <v>30</v>
      </c>
      <c r="C75" s="336"/>
      <c r="D75" s="258">
        <f>F73/E73</f>
        <v>0</v>
      </c>
      <c r="E75" s="282"/>
      <c r="F75" s="282"/>
      <c r="G75" s="282"/>
      <c r="H75" s="282"/>
    </row>
    <row r="76" spans="1:9" s="274" customFormat="1" ht="16" thickBot="1" x14ac:dyDescent="0.4">
      <c r="B76" s="295"/>
      <c r="D76" s="280"/>
      <c r="E76" s="282"/>
      <c r="F76" s="282"/>
      <c r="G76" s="282"/>
      <c r="H76" s="282"/>
    </row>
    <row r="77" spans="1:9" s="274" customFormat="1" ht="124.5" customHeight="1" thickBot="1" x14ac:dyDescent="0.4">
      <c r="B77" s="337" t="s">
        <v>76</v>
      </c>
      <c r="C77" s="338"/>
      <c r="D77" s="280"/>
      <c r="E77" s="282"/>
      <c r="F77" s="282"/>
      <c r="G77" s="282"/>
      <c r="H77" s="282"/>
    </row>
    <row r="79" spans="1:9" x14ac:dyDescent="0.35">
      <c r="B79" s="1" t="s">
        <v>648</v>
      </c>
    </row>
  </sheetData>
  <mergeCells count="65">
    <mergeCell ref="B18:C18"/>
    <mergeCell ref="A1:B1"/>
    <mergeCell ref="A3:E3"/>
    <mergeCell ref="A4:E4"/>
    <mergeCell ref="A5:E5"/>
    <mergeCell ref="A6:E6"/>
    <mergeCell ref="B17:C17"/>
    <mergeCell ref="A8:D8"/>
    <mergeCell ref="B9:C9"/>
    <mergeCell ref="B11:C11"/>
    <mergeCell ref="B10:C10"/>
    <mergeCell ref="B16:C16"/>
    <mergeCell ref="B30:C30"/>
    <mergeCell ref="B31:C31"/>
    <mergeCell ref="B20:C20"/>
    <mergeCell ref="B21:C21"/>
    <mergeCell ref="B22:C22"/>
    <mergeCell ref="B23:C23"/>
    <mergeCell ref="B24:C24"/>
    <mergeCell ref="B25:C25"/>
    <mergeCell ref="B26:C26"/>
    <mergeCell ref="B27:C27"/>
    <mergeCell ref="B28:C28"/>
    <mergeCell ref="B29:C29"/>
    <mergeCell ref="B19:C19"/>
    <mergeCell ref="B61:C61"/>
    <mergeCell ref="B62:C62"/>
    <mergeCell ref="B63:C63"/>
    <mergeCell ref="B64:C64"/>
    <mergeCell ref="B32:C32"/>
    <mergeCell ref="A35:D35"/>
    <mergeCell ref="A47:D48"/>
    <mergeCell ref="A54:D54"/>
    <mergeCell ref="A60:D60"/>
    <mergeCell ref="B44:C44"/>
    <mergeCell ref="B45:C45"/>
    <mergeCell ref="B46:C46"/>
    <mergeCell ref="B49:C49"/>
    <mergeCell ref="B50:C50"/>
    <mergeCell ref="B51:C51"/>
    <mergeCell ref="B59:C59"/>
    <mergeCell ref="B40:C40"/>
    <mergeCell ref="B41:C41"/>
    <mergeCell ref="B42:C42"/>
    <mergeCell ref="B43:C43"/>
    <mergeCell ref="B53:C53"/>
    <mergeCell ref="B55:C55"/>
    <mergeCell ref="B56:C56"/>
    <mergeCell ref="B57:C57"/>
    <mergeCell ref="B58:C58"/>
    <mergeCell ref="B36:C36"/>
    <mergeCell ref="B37:C37"/>
    <mergeCell ref="B38:C38"/>
    <mergeCell ref="B39:C39"/>
    <mergeCell ref="B52:C52"/>
    <mergeCell ref="B75:C75"/>
    <mergeCell ref="B77:C77"/>
    <mergeCell ref="B71:C71"/>
    <mergeCell ref="B72:C72"/>
    <mergeCell ref="B65:C65"/>
    <mergeCell ref="B66:C66"/>
    <mergeCell ref="B67:C67"/>
    <mergeCell ref="B69:C69"/>
    <mergeCell ref="B70:C70"/>
    <mergeCell ref="A68:D68"/>
  </mergeCells>
  <conditionalFormatting sqref="G13">
    <cfRule type="expression" dxfId="53" priority="12">
      <formula>$I$12&gt;1</formula>
    </cfRule>
  </conditionalFormatting>
  <conditionalFormatting sqref="G37">
    <cfRule type="expression" dxfId="52" priority="5">
      <formula>$I$36&gt;1</formula>
    </cfRule>
  </conditionalFormatting>
  <pageMargins left="0.7" right="0.7" top="0.75" bottom="0.75" header="0.3" footer="0.3"/>
  <pageSetup scale="52" orientation="portrait" r:id="rId1"/>
  <rowBreaks count="1" manualBreakCount="1">
    <brk id="46" max="4" man="1"/>
  </rowBreaks>
  <ignoredErrors>
    <ignoredError sqref="F37" 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3</xdr:col>
                    <xdr:colOff>336550</xdr:colOff>
                    <xdr:row>9</xdr:row>
                    <xdr:rowOff>88900</xdr:rowOff>
                  </from>
                  <to>
                    <xdr:col>3</xdr:col>
                    <xdr:colOff>641350</xdr:colOff>
                    <xdr:row>9</xdr:row>
                    <xdr:rowOff>304800</xdr:rowOff>
                  </to>
                </anchor>
              </controlPr>
            </control>
          </mc:Choice>
        </mc:AlternateContent>
        <mc:AlternateContent xmlns:mc="http://schemas.openxmlformats.org/markup-compatibility/2006">
          <mc:Choice Requires="x14">
            <control shapeId="7170" r:id="rId5" name="Check Box 2">
              <controlPr defaultSize="0" autoFill="0" autoLine="0" autoPict="0">
                <anchor moveWithCells="1">
                  <from>
                    <xdr:col>3</xdr:col>
                    <xdr:colOff>323850</xdr:colOff>
                    <xdr:row>11</xdr:row>
                    <xdr:rowOff>0</xdr:rowOff>
                  </from>
                  <to>
                    <xdr:col>3</xdr:col>
                    <xdr:colOff>628650</xdr:colOff>
                    <xdr:row>11</xdr:row>
                    <xdr:rowOff>222250</xdr:rowOff>
                  </to>
                </anchor>
              </controlPr>
            </control>
          </mc:Choice>
        </mc:AlternateContent>
        <mc:AlternateContent xmlns:mc="http://schemas.openxmlformats.org/markup-compatibility/2006">
          <mc:Choice Requires="x14">
            <control shapeId="7171" r:id="rId6" name="Check Box 3">
              <controlPr defaultSize="0" autoFill="0" autoLine="0" autoPict="0">
                <anchor moveWithCells="1">
                  <from>
                    <xdr:col>3</xdr:col>
                    <xdr:colOff>323850</xdr:colOff>
                    <xdr:row>12</xdr:row>
                    <xdr:rowOff>0</xdr:rowOff>
                  </from>
                  <to>
                    <xdr:col>3</xdr:col>
                    <xdr:colOff>628650</xdr:colOff>
                    <xdr:row>12</xdr:row>
                    <xdr:rowOff>222250</xdr:rowOff>
                  </to>
                </anchor>
              </controlPr>
            </control>
          </mc:Choice>
        </mc:AlternateContent>
        <mc:AlternateContent xmlns:mc="http://schemas.openxmlformats.org/markup-compatibility/2006">
          <mc:Choice Requires="x14">
            <control shapeId="7172" r:id="rId7" name="Check Box 4">
              <controlPr defaultSize="0" autoFill="0" autoLine="0" autoPict="0">
                <anchor moveWithCells="1">
                  <from>
                    <xdr:col>3</xdr:col>
                    <xdr:colOff>323850</xdr:colOff>
                    <xdr:row>13</xdr:row>
                    <xdr:rowOff>0</xdr:rowOff>
                  </from>
                  <to>
                    <xdr:col>3</xdr:col>
                    <xdr:colOff>628650</xdr:colOff>
                    <xdr:row>13</xdr:row>
                    <xdr:rowOff>222250</xdr:rowOff>
                  </to>
                </anchor>
              </controlPr>
            </control>
          </mc:Choice>
        </mc:AlternateContent>
        <mc:AlternateContent xmlns:mc="http://schemas.openxmlformats.org/markup-compatibility/2006">
          <mc:Choice Requires="x14">
            <control shapeId="7173" r:id="rId8" name="Check Box 5">
              <controlPr defaultSize="0" autoFill="0" autoLine="0" autoPict="0">
                <anchor moveWithCells="1">
                  <from>
                    <xdr:col>3</xdr:col>
                    <xdr:colOff>323850</xdr:colOff>
                    <xdr:row>14</xdr:row>
                    <xdr:rowOff>0</xdr:rowOff>
                  </from>
                  <to>
                    <xdr:col>3</xdr:col>
                    <xdr:colOff>628650</xdr:colOff>
                    <xdr:row>14</xdr:row>
                    <xdr:rowOff>222250</xdr:rowOff>
                  </to>
                </anchor>
              </controlPr>
            </control>
          </mc:Choice>
        </mc:AlternateContent>
        <mc:AlternateContent xmlns:mc="http://schemas.openxmlformats.org/markup-compatibility/2006">
          <mc:Choice Requires="x14">
            <control shapeId="7174" r:id="rId9" name="Check Box 6">
              <controlPr defaultSize="0" autoFill="0" autoLine="0" autoPict="0">
                <anchor moveWithCells="1">
                  <from>
                    <xdr:col>3</xdr:col>
                    <xdr:colOff>323850</xdr:colOff>
                    <xdr:row>15</xdr:row>
                    <xdr:rowOff>114300</xdr:rowOff>
                  </from>
                  <to>
                    <xdr:col>3</xdr:col>
                    <xdr:colOff>628650</xdr:colOff>
                    <xdr:row>15</xdr:row>
                    <xdr:rowOff>336550</xdr:rowOff>
                  </to>
                </anchor>
              </controlPr>
            </control>
          </mc:Choice>
        </mc:AlternateContent>
        <mc:AlternateContent xmlns:mc="http://schemas.openxmlformats.org/markup-compatibility/2006">
          <mc:Choice Requires="x14">
            <control shapeId="7175" r:id="rId10" name="Check Box 7">
              <controlPr defaultSize="0" autoFill="0" autoLine="0" autoPict="0">
                <anchor moveWithCells="1">
                  <from>
                    <xdr:col>3</xdr:col>
                    <xdr:colOff>323850</xdr:colOff>
                    <xdr:row>16</xdr:row>
                    <xdr:rowOff>0</xdr:rowOff>
                  </from>
                  <to>
                    <xdr:col>3</xdr:col>
                    <xdr:colOff>628650</xdr:colOff>
                    <xdr:row>16</xdr:row>
                    <xdr:rowOff>222250</xdr:rowOff>
                  </to>
                </anchor>
              </controlPr>
            </control>
          </mc:Choice>
        </mc:AlternateContent>
        <mc:AlternateContent xmlns:mc="http://schemas.openxmlformats.org/markup-compatibility/2006">
          <mc:Choice Requires="x14">
            <control shapeId="7176" r:id="rId11" name="Check Box 8">
              <controlPr defaultSize="0" autoFill="0" autoLine="0" autoPict="0">
                <anchor moveWithCells="1">
                  <from>
                    <xdr:col>3</xdr:col>
                    <xdr:colOff>323850</xdr:colOff>
                    <xdr:row>17</xdr:row>
                    <xdr:rowOff>0</xdr:rowOff>
                  </from>
                  <to>
                    <xdr:col>3</xdr:col>
                    <xdr:colOff>628650</xdr:colOff>
                    <xdr:row>17</xdr:row>
                    <xdr:rowOff>222250</xdr:rowOff>
                  </to>
                </anchor>
              </controlPr>
            </control>
          </mc:Choice>
        </mc:AlternateContent>
        <mc:AlternateContent xmlns:mc="http://schemas.openxmlformats.org/markup-compatibility/2006">
          <mc:Choice Requires="x14">
            <control shapeId="7177" r:id="rId12" name="Check Box 9">
              <controlPr defaultSize="0" autoFill="0" autoLine="0" autoPict="0">
                <anchor moveWithCells="1">
                  <from>
                    <xdr:col>3</xdr:col>
                    <xdr:colOff>323850</xdr:colOff>
                    <xdr:row>18</xdr:row>
                    <xdr:rowOff>0</xdr:rowOff>
                  </from>
                  <to>
                    <xdr:col>3</xdr:col>
                    <xdr:colOff>628650</xdr:colOff>
                    <xdr:row>18</xdr:row>
                    <xdr:rowOff>222250</xdr:rowOff>
                  </to>
                </anchor>
              </controlPr>
            </control>
          </mc:Choice>
        </mc:AlternateContent>
        <mc:AlternateContent xmlns:mc="http://schemas.openxmlformats.org/markup-compatibility/2006">
          <mc:Choice Requires="x14">
            <control shapeId="7178" r:id="rId13" name="Check Box 10">
              <controlPr defaultSize="0" autoFill="0" autoLine="0" autoPict="0">
                <anchor moveWithCells="1">
                  <from>
                    <xdr:col>3</xdr:col>
                    <xdr:colOff>323850</xdr:colOff>
                    <xdr:row>19</xdr:row>
                    <xdr:rowOff>0</xdr:rowOff>
                  </from>
                  <to>
                    <xdr:col>3</xdr:col>
                    <xdr:colOff>628650</xdr:colOff>
                    <xdr:row>19</xdr:row>
                    <xdr:rowOff>222250</xdr:rowOff>
                  </to>
                </anchor>
              </controlPr>
            </control>
          </mc:Choice>
        </mc:AlternateContent>
        <mc:AlternateContent xmlns:mc="http://schemas.openxmlformats.org/markup-compatibility/2006">
          <mc:Choice Requires="x14">
            <control shapeId="7179" r:id="rId14" name="Check Box 11">
              <controlPr defaultSize="0" autoFill="0" autoLine="0" autoPict="0">
                <anchor moveWithCells="1">
                  <from>
                    <xdr:col>3</xdr:col>
                    <xdr:colOff>323850</xdr:colOff>
                    <xdr:row>20</xdr:row>
                    <xdr:rowOff>0</xdr:rowOff>
                  </from>
                  <to>
                    <xdr:col>3</xdr:col>
                    <xdr:colOff>628650</xdr:colOff>
                    <xdr:row>20</xdr:row>
                    <xdr:rowOff>222250</xdr:rowOff>
                  </to>
                </anchor>
              </controlPr>
            </control>
          </mc:Choice>
        </mc:AlternateContent>
        <mc:AlternateContent xmlns:mc="http://schemas.openxmlformats.org/markup-compatibility/2006">
          <mc:Choice Requires="x14">
            <control shapeId="7180" r:id="rId15" name="Check Box 12">
              <controlPr defaultSize="0" autoFill="0" autoLine="0" autoPict="0">
                <anchor moveWithCells="1">
                  <from>
                    <xdr:col>3</xdr:col>
                    <xdr:colOff>317500</xdr:colOff>
                    <xdr:row>21</xdr:row>
                    <xdr:rowOff>88900</xdr:rowOff>
                  </from>
                  <to>
                    <xdr:col>3</xdr:col>
                    <xdr:colOff>622300</xdr:colOff>
                    <xdr:row>21</xdr:row>
                    <xdr:rowOff>304800</xdr:rowOff>
                  </to>
                </anchor>
              </controlPr>
            </control>
          </mc:Choice>
        </mc:AlternateContent>
        <mc:AlternateContent xmlns:mc="http://schemas.openxmlformats.org/markup-compatibility/2006">
          <mc:Choice Requires="x14">
            <control shapeId="7181" r:id="rId16" name="Check Box 13">
              <controlPr defaultSize="0" autoFill="0" autoLine="0" autoPict="0">
                <anchor moveWithCells="1">
                  <from>
                    <xdr:col>3</xdr:col>
                    <xdr:colOff>323850</xdr:colOff>
                    <xdr:row>22</xdr:row>
                    <xdr:rowOff>0</xdr:rowOff>
                  </from>
                  <to>
                    <xdr:col>3</xdr:col>
                    <xdr:colOff>628650</xdr:colOff>
                    <xdr:row>22</xdr:row>
                    <xdr:rowOff>222250</xdr:rowOff>
                  </to>
                </anchor>
              </controlPr>
            </control>
          </mc:Choice>
        </mc:AlternateContent>
        <mc:AlternateContent xmlns:mc="http://schemas.openxmlformats.org/markup-compatibility/2006">
          <mc:Choice Requires="x14">
            <control shapeId="7182" r:id="rId17" name="Check Box 14">
              <controlPr defaultSize="0" autoFill="0" autoLine="0" autoPict="0">
                <anchor moveWithCells="1">
                  <from>
                    <xdr:col>3</xdr:col>
                    <xdr:colOff>323850</xdr:colOff>
                    <xdr:row>23</xdr:row>
                    <xdr:rowOff>171450</xdr:rowOff>
                  </from>
                  <to>
                    <xdr:col>3</xdr:col>
                    <xdr:colOff>628650</xdr:colOff>
                    <xdr:row>23</xdr:row>
                    <xdr:rowOff>393700</xdr:rowOff>
                  </to>
                </anchor>
              </controlPr>
            </control>
          </mc:Choice>
        </mc:AlternateContent>
        <mc:AlternateContent xmlns:mc="http://schemas.openxmlformats.org/markup-compatibility/2006">
          <mc:Choice Requires="x14">
            <control shapeId="7183" r:id="rId18" name="Check Box 15">
              <controlPr defaultSize="0" autoFill="0" autoLine="0" autoPict="0">
                <anchor moveWithCells="1">
                  <from>
                    <xdr:col>3</xdr:col>
                    <xdr:colOff>304800</xdr:colOff>
                    <xdr:row>24</xdr:row>
                    <xdr:rowOff>57150</xdr:rowOff>
                  </from>
                  <to>
                    <xdr:col>3</xdr:col>
                    <xdr:colOff>609600</xdr:colOff>
                    <xdr:row>24</xdr:row>
                    <xdr:rowOff>279400</xdr:rowOff>
                  </to>
                </anchor>
              </controlPr>
            </control>
          </mc:Choice>
        </mc:AlternateContent>
        <mc:AlternateContent xmlns:mc="http://schemas.openxmlformats.org/markup-compatibility/2006">
          <mc:Choice Requires="x14">
            <control shapeId="7184" r:id="rId19" name="Check Box 16">
              <controlPr defaultSize="0" autoFill="0" autoLine="0" autoPict="0">
                <anchor moveWithCells="1">
                  <from>
                    <xdr:col>3</xdr:col>
                    <xdr:colOff>323850</xdr:colOff>
                    <xdr:row>25</xdr:row>
                    <xdr:rowOff>0</xdr:rowOff>
                  </from>
                  <to>
                    <xdr:col>3</xdr:col>
                    <xdr:colOff>628650</xdr:colOff>
                    <xdr:row>25</xdr:row>
                    <xdr:rowOff>222250</xdr:rowOff>
                  </to>
                </anchor>
              </controlPr>
            </control>
          </mc:Choice>
        </mc:AlternateContent>
        <mc:AlternateContent xmlns:mc="http://schemas.openxmlformats.org/markup-compatibility/2006">
          <mc:Choice Requires="x14">
            <control shapeId="7185" r:id="rId20" name="Check Box 17">
              <controlPr defaultSize="0" autoFill="0" autoLine="0" autoPict="0">
                <anchor moveWithCells="1">
                  <from>
                    <xdr:col>3</xdr:col>
                    <xdr:colOff>317500</xdr:colOff>
                    <xdr:row>26</xdr:row>
                    <xdr:rowOff>133350</xdr:rowOff>
                  </from>
                  <to>
                    <xdr:col>3</xdr:col>
                    <xdr:colOff>622300</xdr:colOff>
                    <xdr:row>26</xdr:row>
                    <xdr:rowOff>355600</xdr:rowOff>
                  </to>
                </anchor>
              </controlPr>
            </control>
          </mc:Choice>
        </mc:AlternateContent>
        <mc:AlternateContent xmlns:mc="http://schemas.openxmlformats.org/markup-compatibility/2006">
          <mc:Choice Requires="x14">
            <control shapeId="7186" r:id="rId21" name="Check Box 18">
              <controlPr defaultSize="0" autoFill="0" autoLine="0" autoPict="0">
                <anchor moveWithCells="1">
                  <from>
                    <xdr:col>3</xdr:col>
                    <xdr:colOff>323850</xdr:colOff>
                    <xdr:row>27</xdr:row>
                    <xdr:rowOff>0</xdr:rowOff>
                  </from>
                  <to>
                    <xdr:col>3</xdr:col>
                    <xdr:colOff>628650</xdr:colOff>
                    <xdr:row>27</xdr:row>
                    <xdr:rowOff>222250</xdr:rowOff>
                  </to>
                </anchor>
              </controlPr>
            </control>
          </mc:Choice>
        </mc:AlternateContent>
        <mc:AlternateContent xmlns:mc="http://schemas.openxmlformats.org/markup-compatibility/2006">
          <mc:Choice Requires="x14">
            <control shapeId="7187" r:id="rId22" name="Check Box 19">
              <controlPr defaultSize="0" autoFill="0" autoLine="0" autoPict="0">
                <anchor moveWithCells="1">
                  <from>
                    <xdr:col>3</xdr:col>
                    <xdr:colOff>323850</xdr:colOff>
                    <xdr:row>28</xdr:row>
                    <xdr:rowOff>76200</xdr:rowOff>
                  </from>
                  <to>
                    <xdr:col>3</xdr:col>
                    <xdr:colOff>628650</xdr:colOff>
                    <xdr:row>28</xdr:row>
                    <xdr:rowOff>298450</xdr:rowOff>
                  </to>
                </anchor>
              </controlPr>
            </control>
          </mc:Choice>
        </mc:AlternateContent>
        <mc:AlternateContent xmlns:mc="http://schemas.openxmlformats.org/markup-compatibility/2006">
          <mc:Choice Requires="x14">
            <control shapeId="7188" r:id="rId23" name="Check Box 20">
              <controlPr defaultSize="0" autoFill="0" autoLine="0" autoPict="0">
                <anchor moveWithCells="1">
                  <from>
                    <xdr:col>3</xdr:col>
                    <xdr:colOff>323850</xdr:colOff>
                    <xdr:row>29</xdr:row>
                    <xdr:rowOff>0</xdr:rowOff>
                  </from>
                  <to>
                    <xdr:col>3</xdr:col>
                    <xdr:colOff>628650</xdr:colOff>
                    <xdr:row>29</xdr:row>
                    <xdr:rowOff>222250</xdr:rowOff>
                  </to>
                </anchor>
              </controlPr>
            </control>
          </mc:Choice>
        </mc:AlternateContent>
        <mc:AlternateContent xmlns:mc="http://schemas.openxmlformats.org/markup-compatibility/2006">
          <mc:Choice Requires="x14">
            <control shapeId="7189" r:id="rId24" name="Check Box 21">
              <controlPr defaultSize="0" autoFill="0" autoLine="0" autoPict="0">
                <anchor moveWithCells="1">
                  <from>
                    <xdr:col>3</xdr:col>
                    <xdr:colOff>323850</xdr:colOff>
                    <xdr:row>30</xdr:row>
                    <xdr:rowOff>38100</xdr:rowOff>
                  </from>
                  <to>
                    <xdr:col>3</xdr:col>
                    <xdr:colOff>628650</xdr:colOff>
                    <xdr:row>30</xdr:row>
                    <xdr:rowOff>260350</xdr:rowOff>
                  </to>
                </anchor>
              </controlPr>
            </control>
          </mc:Choice>
        </mc:AlternateContent>
        <mc:AlternateContent xmlns:mc="http://schemas.openxmlformats.org/markup-compatibility/2006">
          <mc:Choice Requires="x14">
            <control shapeId="7190" r:id="rId25" name="Check Box 22">
              <controlPr defaultSize="0" autoFill="0" autoLine="0" autoPict="0">
                <anchor moveWithCells="1">
                  <from>
                    <xdr:col>3</xdr:col>
                    <xdr:colOff>317500</xdr:colOff>
                    <xdr:row>31</xdr:row>
                    <xdr:rowOff>88900</xdr:rowOff>
                  </from>
                  <to>
                    <xdr:col>3</xdr:col>
                    <xdr:colOff>622300</xdr:colOff>
                    <xdr:row>31</xdr:row>
                    <xdr:rowOff>304800</xdr:rowOff>
                  </to>
                </anchor>
              </controlPr>
            </control>
          </mc:Choice>
        </mc:AlternateContent>
        <mc:AlternateContent xmlns:mc="http://schemas.openxmlformats.org/markup-compatibility/2006">
          <mc:Choice Requires="x14">
            <control shapeId="7191" r:id="rId26" name="Check Box 23">
              <controlPr defaultSize="0" autoFill="0" autoLine="0" autoPict="0">
                <anchor moveWithCells="1">
                  <from>
                    <xdr:col>3</xdr:col>
                    <xdr:colOff>323850</xdr:colOff>
                    <xdr:row>35</xdr:row>
                    <xdr:rowOff>76200</xdr:rowOff>
                  </from>
                  <to>
                    <xdr:col>3</xdr:col>
                    <xdr:colOff>628650</xdr:colOff>
                    <xdr:row>35</xdr:row>
                    <xdr:rowOff>298450</xdr:rowOff>
                  </to>
                </anchor>
              </controlPr>
            </control>
          </mc:Choice>
        </mc:AlternateContent>
        <mc:AlternateContent xmlns:mc="http://schemas.openxmlformats.org/markup-compatibility/2006">
          <mc:Choice Requires="x14">
            <control shapeId="7192" r:id="rId27" name="Check Box 24">
              <controlPr defaultSize="0" autoFill="0" autoLine="0" autoPict="0">
                <anchor moveWithCells="1">
                  <from>
                    <xdr:col>3</xdr:col>
                    <xdr:colOff>323850</xdr:colOff>
                    <xdr:row>36</xdr:row>
                    <xdr:rowOff>76200</xdr:rowOff>
                  </from>
                  <to>
                    <xdr:col>3</xdr:col>
                    <xdr:colOff>628650</xdr:colOff>
                    <xdr:row>36</xdr:row>
                    <xdr:rowOff>298450</xdr:rowOff>
                  </to>
                </anchor>
              </controlPr>
            </control>
          </mc:Choice>
        </mc:AlternateContent>
        <mc:AlternateContent xmlns:mc="http://schemas.openxmlformats.org/markup-compatibility/2006">
          <mc:Choice Requires="x14">
            <control shapeId="7193" r:id="rId28" name="Check Box 25">
              <controlPr defaultSize="0" autoFill="0" autoLine="0" autoPict="0">
                <anchor moveWithCells="1">
                  <from>
                    <xdr:col>3</xdr:col>
                    <xdr:colOff>323850</xdr:colOff>
                    <xdr:row>37</xdr:row>
                    <xdr:rowOff>76200</xdr:rowOff>
                  </from>
                  <to>
                    <xdr:col>3</xdr:col>
                    <xdr:colOff>628650</xdr:colOff>
                    <xdr:row>37</xdr:row>
                    <xdr:rowOff>298450</xdr:rowOff>
                  </to>
                </anchor>
              </controlPr>
            </control>
          </mc:Choice>
        </mc:AlternateContent>
        <mc:AlternateContent xmlns:mc="http://schemas.openxmlformats.org/markup-compatibility/2006">
          <mc:Choice Requires="x14">
            <control shapeId="7194" r:id="rId29" name="Check Box 26">
              <controlPr defaultSize="0" autoFill="0" autoLine="0" autoPict="0">
                <anchor moveWithCells="1">
                  <from>
                    <xdr:col>3</xdr:col>
                    <xdr:colOff>323850</xdr:colOff>
                    <xdr:row>38</xdr:row>
                    <xdr:rowOff>76200</xdr:rowOff>
                  </from>
                  <to>
                    <xdr:col>3</xdr:col>
                    <xdr:colOff>628650</xdr:colOff>
                    <xdr:row>38</xdr:row>
                    <xdr:rowOff>298450</xdr:rowOff>
                  </to>
                </anchor>
              </controlPr>
            </control>
          </mc:Choice>
        </mc:AlternateContent>
        <mc:AlternateContent xmlns:mc="http://schemas.openxmlformats.org/markup-compatibility/2006">
          <mc:Choice Requires="x14">
            <control shapeId="7195" r:id="rId30" name="Check Box 27">
              <controlPr defaultSize="0" autoFill="0" autoLine="0" autoPict="0">
                <anchor moveWithCells="1">
                  <from>
                    <xdr:col>3</xdr:col>
                    <xdr:colOff>317500</xdr:colOff>
                    <xdr:row>39</xdr:row>
                    <xdr:rowOff>152400</xdr:rowOff>
                  </from>
                  <to>
                    <xdr:col>3</xdr:col>
                    <xdr:colOff>622300</xdr:colOff>
                    <xdr:row>39</xdr:row>
                    <xdr:rowOff>374650</xdr:rowOff>
                  </to>
                </anchor>
              </controlPr>
            </control>
          </mc:Choice>
        </mc:AlternateContent>
        <mc:AlternateContent xmlns:mc="http://schemas.openxmlformats.org/markup-compatibility/2006">
          <mc:Choice Requires="x14">
            <control shapeId="7196" r:id="rId31" name="Check Box 28">
              <controlPr defaultSize="0" autoFill="0" autoLine="0" autoPict="0">
                <anchor moveWithCells="1">
                  <from>
                    <xdr:col>3</xdr:col>
                    <xdr:colOff>323850</xdr:colOff>
                    <xdr:row>40</xdr:row>
                    <xdr:rowOff>31750</xdr:rowOff>
                  </from>
                  <to>
                    <xdr:col>3</xdr:col>
                    <xdr:colOff>628650</xdr:colOff>
                    <xdr:row>40</xdr:row>
                    <xdr:rowOff>247650</xdr:rowOff>
                  </to>
                </anchor>
              </controlPr>
            </control>
          </mc:Choice>
        </mc:AlternateContent>
        <mc:AlternateContent xmlns:mc="http://schemas.openxmlformats.org/markup-compatibility/2006">
          <mc:Choice Requires="x14">
            <control shapeId="7197" r:id="rId32" name="Check Box 29">
              <controlPr defaultSize="0" autoFill="0" autoLine="0" autoPict="0">
                <anchor moveWithCells="1">
                  <from>
                    <xdr:col>3</xdr:col>
                    <xdr:colOff>323850</xdr:colOff>
                    <xdr:row>41</xdr:row>
                    <xdr:rowOff>31750</xdr:rowOff>
                  </from>
                  <to>
                    <xdr:col>3</xdr:col>
                    <xdr:colOff>628650</xdr:colOff>
                    <xdr:row>41</xdr:row>
                    <xdr:rowOff>247650</xdr:rowOff>
                  </to>
                </anchor>
              </controlPr>
            </control>
          </mc:Choice>
        </mc:AlternateContent>
        <mc:AlternateContent xmlns:mc="http://schemas.openxmlformats.org/markup-compatibility/2006">
          <mc:Choice Requires="x14">
            <control shapeId="7198" r:id="rId33" name="Check Box 30">
              <controlPr defaultSize="0" autoFill="0" autoLine="0" autoPict="0">
                <anchor moveWithCells="1">
                  <from>
                    <xdr:col>3</xdr:col>
                    <xdr:colOff>323850</xdr:colOff>
                    <xdr:row>42</xdr:row>
                    <xdr:rowOff>76200</xdr:rowOff>
                  </from>
                  <to>
                    <xdr:col>3</xdr:col>
                    <xdr:colOff>628650</xdr:colOff>
                    <xdr:row>42</xdr:row>
                    <xdr:rowOff>298450</xdr:rowOff>
                  </to>
                </anchor>
              </controlPr>
            </control>
          </mc:Choice>
        </mc:AlternateContent>
        <mc:AlternateContent xmlns:mc="http://schemas.openxmlformats.org/markup-compatibility/2006">
          <mc:Choice Requires="x14">
            <control shapeId="7199" r:id="rId34" name="Check Box 31">
              <controlPr defaultSize="0" autoFill="0" autoLine="0" autoPict="0">
                <anchor moveWithCells="1">
                  <from>
                    <xdr:col>3</xdr:col>
                    <xdr:colOff>323850</xdr:colOff>
                    <xdr:row>43</xdr:row>
                    <xdr:rowOff>76200</xdr:rowOff>
                  </from>
                  <to>
                    <xdr:col>3</xdr:col>
                    <xdr:colOff>628650</xdr:colOff>
                    <xdr:row>43</xdr:row>
                    <xdr:rowOff>298450</xdr:rowOff>
                  </to>
                </anchor>
              </controlPr>
            </control>
          </mc:Choice>
        </mc:AlternateContent>
        <mc:AlternateContent xmlns:mc="http://schemas.openxmlformats.org/markup-compatibility/2006">
          <mc:Choice Requires="x14">
            <control shapeId="7200" r:id="rId35" name="Check Box 32">
              <controlPr defaultSize="0" autoFill="0" autoLine="0" autoPict="0">
                <anchor moveWithCells="1">
                  <from>
                    <xdr:col>3</xdr:col>
                    <xdr:colOff>323850</xdr:colOff>
                    <xdr:row>44</xdr:row>
                    <xdr:rowOff>76200</xdr:rowOff>
                  </from>
                  <to>
                    <xdr:col>3</xdr:col>
                    <xdr:colOff>628650</xdr:colOff>
                    <xdr:row>44</xdr:row>
                    <xdr:rowOff>298450</xdr:rowOff>
                  </to>
                </anchor>
              </controlPr>
            </control>
          </mc:Choice>
        </mc:AlternateContent>
        <mc:AlternateContent xmlns:mc="http://schemas.openxmlformats.org/markup-compatibility/2006">
          <mc:Choice Requires="x14">
            <control shapeId="7201" r:id="rId36" name="Check Box 33">
              <controlPr defaultSize="0" autoFill="0" autoLine="0" autoPict="0">
                <anchor moveWithCells="1">
                  <from>
                    <xdr:col>3</xdr:col>
                    <xdr:colOff>323850</xdr:colOff>
                    <xdr:row>45</xdr:row>
                    <xdr:rowOff>76200</xdr:rowOff>
                  </from>
                  <to>
                    <xdr:col>3</xdr:col>
                    <xdr:colOff>628650</xdr:colOff>
                    <xdr:row>45</xdr:row>
                    <xdr:rowOff>298450</xdr:rowOff>
                  </to>
                </anchor>
              </controlPr>
            </control>
          </mc:Choice>
        </mc:AlternateContent>
        <mc:AlternateContent xmlns:mc="http://schemas.openxmlformats.org/markup-compatibility/2006">
          <mc:Choice Requires="x14">
            <control shapeId="7203" r:id="rId37" name="Check Box 35">
              <controlPr defaultSize="0" autoFill="0" autoLine="0" autoPict="0">
                <anchor moveWithCells="1">
                  <from>
                    <xdr:col>3</xdr:col>
                    <xdr:colOff>323850</xdr:colOff>
                    <xdr:row>48</xdr:row>
                    <xdr:rowOff>31750</xdr:rowOff>
                  </from>
                  <to>
                    <xdr:col>3</xdr:col>
                    <xdr:colOff>628650</xdr:colOff>
                    <xdr:row>48</xdr:row>
                    <xdr:rowOff>247650</xdr:rowOff>
                  </to>
                </anchor>
              </controlPr>
            </control>
          </mc:Choice>
        </mc:AlternateContent>
        <mc:AlternateContent xmlns:mc="http://schemas.openxmlformats.org/markup-compatibility/2006">
          <mc:Choice Requires="x14">
            <control shapeId="7204" r:id="rId38" name="Check Box 36">
              <controlPr defaultSize="0" autoFill="0" autoLine="0" autoPict="0">
                <anchor moveWithCells="1">
                  <from>
                    <xdr:col>3</xdr:col>
                    <xdr:colOff>336550</xdr:colOff>
                    <xdr:row>49</xdr:row>
                    <xdr:rowOff>38100</xdr:rowOff>
                  </from>
                  <to>
                    <xdr:col>3</xdr:col>
                    <xdr:colOff>641350</xdr:colOff>
                    <xdr:row>49</xdr:row>
                    <xdr:rowOff>260350</xdr:rowOff>
                  </to>
                </anchor>
              </controlPr>
            </control>
          </mc:Choice>
        </mc:AlternateContent>
        <mc:AlternateContent xmlns:mc="http://schemas.openxmlformats.org/markup-compatibility/2006">
          <mc:Choice Requires="x14">
            <control shapeId="7205" r:id="rId39" name="Check Box 37">
              <controlPr defaultSize="0" autoFill="0" autoLine="0" autoPict="0">
                <anchor moveWithCells="1">
                  <from>
                    <xdr:col>3</xdr:col>
                    <xdr:colOff>323850</xdr:colOff>
                    <xdr:row>50</xdr:row>
                    <xdr:rowOff>76200</xdr:rowOff>
                  </from>
                  <to>
                    <xdr:col>3</xdr:col>
                    <xdr:colOff>628650</xdr:colOff>
                    <xdr:row>50</xdr:row>
                    <xdr:rowOff>298450</xdr:rowOff>
                  </to>
                </anchor>
              </controlPr>
            </control>
          </mc:Choice>
        </mc:AlternateContent>
        <mc:AlternateContent xmlns:mc="http://schemas.openxmlformats.org/markup-compatibility/2006">
          <mc:Choice Requires="x14">
            <control shapeId="7206" r:id="rId40" name="Check Box 38">
              <controlPr defaultSize="0" autoFill="0" autoLine="0" autoPict="0">
                <anchor moveWithCells="1">
                  <from>
                    <xdr:col>3</xdr:col>
                    <xdr:colOff>323850</xdr:colOff>
                    <xdr:row>51</xdr:row>
                    <xdr:rowOff>76200</xdr:rowOff>
                  </from>
                  <to>
                    <xdr:col>3</xdr:col>
                    <xdr:colOff>628650</xdr:colOff>
                    <xdr:row>51</xdr:row>
                    <xdr:rowOff>298450</xdr:rowOff>
                  </to>
                </anchor>
              </controlPr>
            </control>
          </mc:Choice>
        </mc:AlternateContent>
        <mc:AlternateContent xmlns:mc="http://schemas.openxmlformats.org/markup-compatibility/2006">
          <mc:Choice Requires="x14">
            <control shapeId="7207" r:id="rId41" name="Check Box 39">
              <controlPr defaultSize="0" autoFill="0" autoLine="0" autoPict="0">
                <anchor moveWithCells="1">
                  <from>
                    <xdr:col>3</xdr:col>
                    <xdr:colOff>323850</xdr:colOff>
                    <xdr:row>52</xdr:row>
                    <xdr:rowOff>76200</xdr:rowOff>
                  </from>
                  <to>
                    <xdr:col>3</xdr:col>
                    <xdr:colOff>628650</xdr:colOff>
                    <xdr:row>52</xdr:row>
                    <xdr:rowOff>298450</xdr:rowOff>
                  </to>
                </anchor>
              </controlPr>
            </control>
          </mc:Choice>
        </mc:AlternateContent>
        <mc:AlternateContent xmlns:mc="http://schemas.openxmlformats.org/markup-compatibility/2006">
          <mc:Choice Requires="x14">
            <control shapeId="7208" r:id="rId42" name="Check Box 40">
              <controlPr defaultSize="0" autoFill="0" autoLine="0" autoPict="0">
                <anchor moveWithCells="1">
                  <from>
                    <xdr:col>3</xdr:col>
                    <xdr:colOff>304800</xdr:colOff>
                    <xdr:row>54</xdr:row>
                    <xdr:rowOff>76200</xdr:rowOff>
                  </from>
                  <to>
                    <xdr:col>3</xdr:col>
                    <xdr:colOff>609600</xdr:colOff>
                    <xdr:row>54</xdr:row>
                    <xdr:rowOff>298450</xdr:rowOff>
                  </to>
                </anchor>
              </controlPr>
            </control>
          </mc:Choice>
        </mc:AlternateContent>
        <mc:AlternateContent xmlns:mc="http://schemas.openxmlformats.org/markup-compatibility/2006">
          <mc:Choice Requires="x14">
            <control shapeId="7209" r:id="rId43" name="Check Box 41">
              <controlPr defaultSize="0" autoFill="0" autoLine="0" autoPict="0">
                <anchor moveWithCells="1">
                  <from>
                    <xdr:col>3</xdr:col>
                    <xdr:colOff>304800</xdr:colOff>
                    <xdr:row>55</xdr:row>
                    <xdr:rowOff>165100</xdr:rowOff>
                  </from>
                  <to>
                    <xdr:col>3</xdr:col>
                    <xdr:colOff>609600</xdr:colOff>
                    <xdr:row>55</xdr:row>
                    <xdr:rowOff>381000</xdr:rowOff>
                  </to>
                </anchor>
              </controlPr>
            </control>
          </mc:Choice>
        </mc:AlternateContent>
        <mc:AlternateContent xmlns:mc="http://schemas.openxmlformats.org/markup-compatibility/2006">
          <mc:Choice Requires="x14">
            <control shapeId="7210" r:id="rId44" name="Check Box 42">
              <controlPr defaultSize="0" autoFill="0" autoLine="0" autoPict="0">
                <anchor moveWithCells="1">
                  <from>
                    <xdr:col>3</xdr:col>
                    <xdr:colOff>304800</xdr:colOff>
                    <xdr:row>56</xdr:row>
                    <xdr:rowOff>12700</xdr:rowOff>
                  </from>
                  <to>
                    <xdr:col>3</xdr:col>
                    <xdr:colOff>609600</xdr:colOff>
                    <xdr:row>56</xdr:row>
                    <xdr:rowOff>228600</xdr:rowOff>
                  </to>
                </anchor>
              </controlPr>
            </control>
          </mc:Choice>
        </mc:AlternateContent>
        <mc:AlternateContent xmlns:mc="http://schemas.openxmlformats.org/markup-compatibility/2006">
          <mc:Choice Requires="x14">
            <control shapeId="7211" r:id="rId45" name="Check Box 43">
              <controlPr defaultSize="0" autoFill="0" autoLine="0" autoPict="0">
                <anchor moveWithCells="1">
                  <from>
                    <xdr:col>3</xdr:col>
                    <xdr:colOff>304800</xdr:colOff>
                    <xdr:row>57</xdr:row>
                    <xdr:rowOff>76200</xdr:rowOff>
                  </from>
                  <to>
                    <xdr:col>3</xdr:col>
                    <xdr:colOff>609600</xdr:colOff>
                    <xdr:row>58</xdr:row>
                    <xdr:rowOff>12700</xdr:rowOff>
                  </to>
                </anchor>
              </controlPr>
            </control>
          </mc:Choice>
        </mc:AlternateContent>
        <mc:AlternateContent xmlns:mc="http://schemas.openxmlformats.org/markup-compatibility/2006">
          <mc:Choice Requires="x14">
            <control shapeId="7212" r:id="rId46" name="Check Box 44">
              <controlPr defaultSize="0" autoFill="0" autoLine="0" autoPict="0">
                <anchor moveWithCells="1">
                  <from>
                    <xdr:col>3</xdr:col>
                    <xdr:colOff>304800</xdr:colOff>
                    <xdr:row>58</xdr:row>
                    <xdr:rowOff>76200</xdr:rowOff>
                  </from>
                  <to>
                    <xdr:col>3</xdr:col>
                    <xdr:colOff>609600</xdr:colOff>
                    <xdr:row>58</xdr:row>
                    <xdr:rowOff>298450</xdr:rowOff>
                  </to>
                </anchor>
              </controlPr>
            </control>
          </mc:Choice>
        </mc:AlternateContent>
        <mc:AlternateContent xmlns:mc="http://schemas.openxmlformats.org/markup-compatibility/2006">
          <mc:Choice Requires="x14">
            <control shapeId="7213" r:id="rId47" name="Check Box 45">
              <controlPr defaultSize="0" autoFill="0" autoLine="0" autoPict="0">
                <anchor moveWithCells="1">
                  <from>
                    <xdr:col>3</xdr:col>
                    <xdr:colOff>323850</xdr:colOff>
                    <xdr:row>60</xdr:row>
                    <xdr:rowOff>209550</xdr:rowOff>
                  </from>
                  <to>
                    <xdr:col>3</xdr:col>
                    <xdr:colOff>628650</xdr:colOff>
                    <xdr:row>60</xdr:row>
                    <xdr:rowOff>431800</xdr:rowOff>
                  </to>
                </anchor>
              </controlPr>
            </control>
          </mc:Choice>
        </mc:AlternateContent>
        <mc:AlternateContent xmlns:mc="http://schemas.openxmlformats.org/markup-compatibility/2006">
          <mc:Choice Requires="x14">
            <control shapeId="7214" r:id="rId48" name="Check Box 46">
              <controlPr defaultSize="0" autoFill="0" autoLine="0" autoPict="0">
                <anchor moveWithCells="1">
                  <from>
                    <xdr:col>3</xdr:col>
                    <xdr:colOff>323850</xdr:colOff>
                    <xdr:row>61</xdr:row>
                    <xdr:rowOff>76200</xdr:rowOff>
                  </from>
                  <to>
                    <xdr:col>3</xdr:col>
                    <xdr:colOff>628650</xdr:colOff>
                    <xdr:row>61</xdr:row>
                    <xdr:rowOff>298450</xdr:rowOff>
                  </to>
                </anchor>
              </controlPr>
            </control>
          </mc:Choice>
        </mc:AlternateContent>
        <mc:AlternateContent xmlns:mc="http://schemas.openxmlformats.org/markup-compatibility/2006">
          <mc:Choice Requires="x14">
            <control shapeId="7215" r:id="rId49" name="Check Box 47">
              <controlPr defaultSize="0" autoFill="0" autoLine="0" autoPict="0">
                <anchor moveWithCells="1">
                  <from>
                    <xdr:col>3</xdr:col>
                    <xdr:colOff>323850</xdr:colOff>
                    <xdr:row>62</xdr:row>
                    <xdr:rowOff>38100</xdr:rowOff>
                  </from>
                  <to>
                    <xdr:col>3</xdr:col>
                    <xdr:colOff>628650</xdr:colOff>
                    <xdr:row>62</xdr:row>
                    <xdr:rowOff>260350</xdr:rowOff>
                  </to>
                </anchor>
              </controlPr>
            </control>
          </mc:Choice>
        </mc:AlternateContent>
        <mc:AlternateContent xmlns:mc="http://schemas.openxmlformats.org/markup-compatibility/2006">
          <mc:Choice Requires="x14">
            <control shapeId="7216" r:id="rId50" name="Check Box 48">
              <controlPr defaultSize="0" autoFill="0" autoLine="0" autoPict="0">
                <anchor moveWithCells="1">
                  <from>
                    <xdr:col>3</xdr:col>
                    <xdr:colOff>323850</xdr:colOff>
                    <xdr:row>63</xdr:row>
                    <xdr:rowOff>76200</xdr:rowOff>
                  </from>
                  <to>
                    <xdr:col>3</xdr:col>
                    <xdr:colOff>628650</xdr:colOff>
                    <xdr:row>63</xdr:row>
                    <xdr:rowOff>298450</xdr:rowOff>
                  </to>
                </anchor>
              </controlPr>
            </control>
          </mc:Choice>
        </mc:AlternateContent>
        <mc:AlternateContent xmlns:mc="http://schemas.openxmlformats.org/markup-compatibility/2006">
          <mc:Choice Requires="x14">
            <control shapeId="7217" r:id="rId51" name="Check Box 49">
              <controlPr defaultSize="0" autoFill="0" autoLine="0" autoPict="0">
                <anchor moveWithCells="1">
                  <from>
                    <xdr:col>3</xdr:col>
                    <xdr:colOff>323850</xdr:colOff>
                    <xdr:row>64</xdr:row>
                    <xdr:rowOff>76200</xdr:rowOff>
                  </from>
                  <to>
                    <xdr:col>3</xdr:col>
                    <xdr:colOff>628650</xdr:colOff>
                    <xdr:row>64</xdr:row>
                    <xdr:rowOff>298450</xdr:rowOff>
                  </to>
                </anchor>
              </controlPr>
            </control>
          </mc:Choice>
        </mc:AlternateContent>
        <mc:AlternateContent xmlns:mc="http://schemas.openxmlformats.org/markup-compatibility/2006">
          <mc:Choice Requires="x14">
            <control shapeId="7218" r:id="rId52" name="Check Box 50">
              <controlPr defaultSize="0" autoFill="0" autoLine="0" autoPict="0">
                <anchor moveWithCells="1">
                  <from>
                    <xdr:col>3</xdr:col>
                    <xdr:colOff>317500</xdr:colOff>
                    <xdr:row>65</xdr:row>
                    <xdr:rowOff>38100</xdr:rowOff>
                  </from>
                  <to>
                    <xdr:col>3</xdr:col>
                    <xdr:colOff>622300</xdr:colOff>
                    <xdr:row>65</xdr:row>
                    <xdr:rowOff>260350</xdr:rowOff>
                  </to>
                </anchor>
              </controlPr>
            </control>
          </mc:Choice>
        </mc:AlternateContent>
        <mc:AlternateContent xmlns:mc="http://schemas.openxmlformats.org/markup-compatibility/2006">
          <mc:Choice Requires="x14">
            <control shapeId="7219" r:id="rId53" name="Check Box 51">
              <controlPr defaultSize="0" autoFill="0" autoLine="0" autoPict="0">
                <anchor moveWithCells="1">
                  <from>
                    <xdr:col>3</xdr:col>
                    <xdr:colOff>323850</xdr:colOff>
                    <xdr:row>66</xdr:row>
                    <xdr:rowOff>76200</xdr:rowOff>
                  </from>
                  <to>
                    <xdr:col>3</xdr:col>
                    <xdr:colOff>628650</xdr:colOff>
                    <xdr:row>66</xdr:row>
                    <xdr:rowOff>298450</xdr:rowOff>
                  </to>
                </anchor>
              </controlPr>
            </control>
          </mc:Choice>
        </mc:AlternateContent>
        <mc:AlternateContent xmlns:mc="http://schemas.openxmlformats.org/markup-compatibility/2006">
          <mc:Choice Requires="x14">
            <control shapeId="7220" r:id="rId54" name="Check Box 52">
              <controlPr defaultSize="0" autoFill="0" autoLine="0" autoPict="0">
                <anchor moveWithCells="1">
                  <from>
                    <xdr:col>3</xdr:col>
                    <xdr:colOff>323850</xdr:colOff>
                    <xdr:row>68</xdr:row>
                    <xdr:rowOff>76200</xdr:rowOff>
                  </from>
                  <to>
                    <xdr:col>3</xdr:col>
                    <xdr:colOff>628650</xdr:colOff>
                    <xdr:row>68</xdr:row>
                    <xdr:rowOff>298450</xdr:rowOff>
                  </to>
                </anchor>
              </controlPr>
            </control>
          </mc:Choice>
        </mc:AlternateContent>
        <mc:AlternateContent xmlns:mc="http://schemas.openxmlformats.org/markup-compatibility/2006">
          <mc:Choice Requires="x14">
            <control shapeId="7221" r:id="rId55" name="Check Box 53">
              <controlPr defaultSize="0" autoFill="0" autoLine="0" autoPict="0">
                <anchor moveWithCells="1">
                  <from>
                    <xdr:col>3</xdr:col>
                    <xdr:colOff>323850</xdr:colOff>
                    <xdr:row>69</xdr:row>
                    <xdr:rowOff>12700</xdr:rowOff>
                  </from>
                  <to>
                    <xdr:col>3</xdr:col>
                    <xdr:colOff>628650</xdr:colOff>
                    <xdr:row>69</xdr:row>
                    <xdr:rowOff>228600</xdr:rowOff>
                  </to>
                </anchor>
              </controlPr>
            </control>
          </mc:Choice>
        </mc:AlternateContent>
        <mc:AlternateContent xmlns:mc="http://schemas.openxmlformats.org/markup-compatibility/2006">
          <mc:Choice Requires="x14">
            <control shapeId="7222" r:id="rId56" name="Check Box 54">
              <controlPr defaultSize="0" autoFill="0" autoLine="0" autoPict="0">
                <anchor moveWithCells="1">
                  <from>
                    <xdr:col>3</xdr:col>
                    <xdr:colOff>323850</xdr:colOff>
                    <xdr:row>70</xdr:row>
                    <xdr:rowOff>76200</xdr:rowOff>
                  </from>
                  <to>
                    <xdr:col>3</xdr:col>
                    <xdr:colOff>628650</xdr:colOff>
                    <xdr:row>70</xdr:row>
                    <xdr:rowOff>298450</xdr:rowOff>
                  </to>
                </anchor>
              </controlPr>
            </control>
          </mc:Choice>
        </mc:AlternateContent>
        <mc:AlternateContent xmlns:mc="http://schemas.openxmlformats.org/markup-compatibility/2006">
          <mc:Choice Requires="x14">
            <control shapeId="7224" r:id="rId57" name="Check Box 56">
              <controlPr defaultSize="0" autoFill="0" autoLine="0" autoPict="0">
                <anchor moveWithCells="1">
                  <from>
                    <xdr:col>3</xdr:col>
                    <xdr:colOff>323850</xdr:colOff>
                    <xdr:row>71</xdr:row>
                    <xdr:rowOff>76200</xdr:rowOff>
                  </from>
                  <to>
                    <xdr:col>3</xdr:col>
                    <xdr:colOff>628650</xdr:colOff>
                    <xdr:row>71</xdr:row>
                    <xdr:rowOff>298450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containsText" priority="9" operator="containsText" id="{30184F06-4D1E-439C-89A8-4523F75DE0B1}">
            <xm:f>NOT(ISERROR(SEARCH($G$12,G12)))</xm:f>
            <xm:f>$G$12</xm:f>
            <x14:dxf>
              <font>
                <b/>
                <i val="0"/>
                <color auto="1"/>
              </font>
              <fill>
                <patternFill>
                  <bgColor rgb="FF92D050"/>
                </patternFill>
              </fill>
              <border>
                <left style="thin">
                  <color auto="1"/>
                </left>
                <right style="thin">
                  <color auto="1"/>
                </right>
                <top style="thin">
                  <color auto="1"/>
                </top>
                <bottom style="thin">
                  <color auto="1"/>
                </bottom>
                <vertical/>
                <horizontal/>
              </border>
            </x14:dxf>
          </x14:cfRule>
          <xm:sqref>G12</xm:sqref>
        </x14:conditionalFormatting>
        <x14:conditionalFormatting xmlns:xm="http://schemas.microsoft.com/office/excel/2006/main">
          <x14:cfRule type="containsText" priority="8" operator="containsText" id="{AE8CF579-7B40-4CDC-849C-8C2641B78B6D}">
            <xm:f>NOT(ISERROR(SEARCH($G$10,G10)))</xm:f>
            <xm:f>$G$10</xm:f>
            <x14:dxf>
              <font>
                <b/>
                <i val="0"/>
                <color auto="1"/>
              </font>
              <fill>
                <patternFill>
                  <bgColor rgb="FF92D050"/>
                </patternFill>
              </fill>
              <border>
                <left style="thin">
                  <color auto="1"/>
                </left>
                <right style="thin">
                  <color auto="1"/>
                </right>
                <top style="thin">
                  <color auto="1"/>
                </top>
                <bottom style="thin">
                  <color auto="1"/>
                </bottom>
                <vertical/>
                <horizontal/>
              </border>
            </x14:dxf>
          </x14:cfRule>
          <xm:sqref>G10</xm:sqref>
        </x14:conditionalFormatting>
        <x14:conditionalFormatting xmlns:xm="http://schemas.microsoft.com/office/excel/2006/main">
          <x14:cfRule type="containsText" priority="7" operator="containsText" id="{6676F156-F6D8-49C9-A438-2C8AF9F103E8}">
            <xm:f>NOT(ISERROR(SEARCH($G$11,G11)))</xm:f>
            <xm:f>$G$11</xm:f>
            <x14:dxf>
              <font>
                <b/>
                <i val="0"/>
                <color auto="1"/>
              </font>
              <fill>
                <patternFill>
                  <bgColor rgb="FFFF0000"/>
                </patternFill>
              </fill>
              <border>
                <left style="thin">
                  <color auto="1"/>
                </left>
                <right style="thin">
                  <color auto="1"/>
                </right>
                <top style="thin">
                  <color auto="1"/>
                </top>
                <bottom style="thin">
                  <color auto="1"/>
                </bottom>
                <vertical/>
                <horizontal/>
              </border>
            </x14:dxf>
          </x14:cfRule>
          <xm:sqref>G11</xm:sqref>
        </x14:conditionalFormatting>
        <x14:conditionalFormatting xmlns:xm="http://schemas.microsoft.com/office/excel/2006/main">
          <x14:cfRule type="containsText" priority="6" operator="containsText" id="{89FC293F-D41E-4877-91D2-097EDAD7BBF6}">
            <xm:f>NOT(ISERROR(SEARCH($G$27,G36)))</xm:f>
            <xm:f>$G$27</xm:f>
            <x14:dxf>
              <font>
                <b/>
                <i val="0"/>
                <color auto="1"/>
              </font>
              <fill>
                <patternFill>
                  <bgColor rgb="FF92D050"/>
                </patternFill>
              </fill>
              <border>
                <left style="thin">
                  <color auto="1"/>
                </left>
                <right style="thin">
                  <color auto="1"/>
                </right>
                <top style="thin">
                  <color auto="1"/>
                </top>
                <bottom style="thin">
                  <color auto="1"/>
                </bottom>
                <vertical/>
                <horizontal/>
              </border>
            </x14:dxf>
          </x14:cfRule>
          <xm:sqref>G36</xm:sqref>
        </x14:conditionalFormatting>
        <x14:conditionalFormatting xmlns:xm="http://schemas.microsoft.com/office/excel/2006/main">
          <x14:cfRule type="containsText" priority="4" operator="containsText" id="{CCCAFC65-8B8B-4F80-A570-345A09CEC234}">
            <xm:f>NOT(ISERROR(SEARCH($G$167,G69)))</xm:f>
            <xm:f>$G$167</xm:f>
            <x14:dxf>
              <font>
                <b/>
                <i val="0"/>
                <color auto="1"/>
              </font>
              <fill>
                <patternFill>
                  <bgColor rgb="FF92D050"/>
                </patternFill>
              </fill>
              <border>
                <left style="thin">
                  <color auto="1"/>
                </left>
                <right style="thin">
                  <color auto="1"/>
                </right>
                <top style="thin">
                  <color auto="1"/>
                </top>
                <bottom style="thin">
                  <color auto="1"/>
                </bottom>
                <vertical/>
                <horizontal/>
              </border>
            </x14:dxf>
          </x14:cfRule>
          <xm:sqref>G69</xm:sqref>
        </x14:conditionalFormatting>
        <x14:conditionalFormatting xmlns:xm="http://schemas.microsoft.com/office/excel/2006/main">
          <x14:cfRule type="containsText" priority="3" operator="containsText" id="{1D565B25-AF0C-4C01-8E68-37983836E8A0}">
            <xm:f>NOT(ISERROR(SEARCH($G$168,G70)))</xm:f>
            <xm:f>$G$168</xm:f>
            <x14:dxf>
              <font>
                <b/>
                <i val="0"/>
                <color auto="1"/>
              </font>
              <fill>
                <patternFill>
                  <bgColor rgb="FFFF0000"/>
                </patternFill>
              </fill>
              <border>
                <left style="thin">
                  <color auto="1"/>
                </left>
                <right style="thin">
                  <color auto="1"/>
                </right>
                <top style="thin">
                  <color auto="1"/>
                </top>
                <bottom style="thin">
                  <color auto="1"/>
                </bottom>
                <vertical/>
                <horizontal/>
              </border>
            </x14:dxf>
          </x14:cfRule>
          <xm:sqref>G70</xm:sqref>
        </x14:conditionalFormatting>
        <x14:conditionalFormatting xmlns:xm="http://schemas.microsoft.com/office/excel/2006/main">
          <x14:cfRule type="containsText" priority="2" operator="containsText" id="{E59030D2-C4AB-4E38-AF6B-52C83213A7B0}">
            <xm:f>NOT(ISERROR(SEARCH($G$167,G61)))</xm:f>
            <xm:f>$G$167</xm:f>
            <x14:dxf>
              <font>
                <b/>
                <i val="0"/>
                <color auto="1"/>
              </font>
              <fill>
                <patternFill>
                  <bgColor rgb="FF92D050"/>
                </patternFill>
              </fill>
              <border>
                <left style="thin">
                  <color auto="1"/>
                </left>
                <right style="thin">
                  <color auto="1"/>
                </right>
                <top style="thin">
                  <color auto="1"/>
                </top>
                <bottom style="thin">
                  <color auto="1"/>
                </bottom>
                <vertical/>
                <horizontal/>
              </border>
            </x14:dxf>
          </x14:cfRule>
          <xm:sqref>G61</xm:sqref>
        </x14:conditionalFormatting>
        <x14:conditionalFormatting xmlns:xm="http://schemas.microsoft.com/office/excel/2006/main">
          <x14:cfRule type="containsText" priority="1" operator="containsText" id="{651A2654-FC9A-449C-BDF7-5129BC5D9509}">
            <xm:f>NOT(ISERROR(SEARCH($G$168,G62)))</xm:f>
            <xm:f>$G$168</xm:f>
            <x14:dxf>
              <font>
                <b/>
                <i val="0"/>
                <color auto="1"/>
              </font>
              <fill>
                <patternFill>
                  <bgColor rgb="FFFF0000"/>
                </patternFill>
              </fill>
              <border>
                <left style="thin">
                  <color auto="1"/>
                </left>
                <right style="thin">
                  <color auto="1"/>
                </right>
                <top style="thin">
                  <color auto="1"/>
                </top>
                <bottom style="thin">
                  <color auto="1"/>
                </bottom>
                <vertical/>
                <horizontal/>
              </border>
            </x14:dxf>
          </x14:cfRule>
          <xm:sqref>G62</xm:sqref>
        </x14:conditionalFormatting>
      </x14:conditionalFormatting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27"/>
  <sheetViews>
    <sheetView zoomScaleNormal="100" workbookViewId="0">
      <selection sqref="A1:D27"/>
    </sheetView>
  </sheetViews>
  <sheetFormatPr defaultRowHeight="15.5" x14ac:dyDescent="0.35"/>
  <cols>
    <col min="1" max="1" width="9.1796875" style="35"/>
    <col min="2" max="2" width="75.81640625" customWidth="1"/>
    <col min="3" max="3" width="16.26953125" style="36" customWidth="1"/>
    <col min="4" max="4" width="15.54296875" style="37" customWidth="1"/>
    <col min="5" max="5" width="12.1796875" style="23" hidden="1" customWidth="1"/>
    <col min="6" max="6" width="9.1796875" style="23" hidden="1" customWidth="1"/>
    <col min="7" max="7" width="48.1796875" customWidth="1"/>
    <col min="8" max="9" width="9.1796875" style="5" hidden="1" customWidth="1"/>
    <col min="10" max="11" width="9.1796875" hidden="1" customWidth="1"/>
  </cols>
  <sheetData>
    <row r="1" spans="1:11" ht="22.5" customHeight="1" x14ac:dyDescent="0.35">
      <c r="A1" s="326" t="s">
        <v>123</v>
      </c>
      <c r="B1" s="326"/>
      <c r="C1" s="21"/>
      <c r="D1" s="23"/>
    </row>
    <row r="2" spans="1:11" x14ac:dyDescent="0.35">
      <c r="A2" s="6"/>
      <c r="B2" s="1"/>
      <c r="C2" s="21"/>
      <c r="D2" s="23"/>
    </row>
    <row r="3" spans="1:11" ht="23.25" customHeight="1" x14ac:dyDescent="0.35">
      <c r="A3" s="326" t="s">
        <v>18</v>
      </c>
      <c r="B3" s="326"/>
      <c r="C3" s="21"/>
      <c r="D3" s="23"/>
    </row>
    <row r="4" spans="1:11" ht="30.75" customHeight="1" thickBot="1" x14ac:dyDescent="0.4">
      <c r="A4" s="369" t="s">
        <v>124</v>
      </c>
      <c r="B4" s="369"/>
      <c r="C4" s="21"/>
      <c r="D4" s="23"/>
    </row>
    <row r="5" spans="1:11" ht="32" thickTop="1" thickBot="1" x14ac:dyDescent="0.4">
      <c r="A5" s="174"/>
      <c r="B5" s="51" t="s">
        <v>125</v>
      </c>
      <c r="C5" s="148" t="s">
        <v>20</v>
      </c>
      <c r="D5" s="31" t="s">
        <v>21</v>
      </c>
      <c r="E5" s="31" t="s">
        <v>32</v>
      </c>
      <c r="F5" s="31" t="s">
        <v>33</v>
      </c>
    </row>
    <row r="6" spans="1:11" ht="26.25" customHeight="1" thickTop="1" x14ac:dyDescent="0.35">
      <c r="A6" s="175"/>
      <c r="B6" s="39" t="s">
        <v>83</v>
      </c>
      <c r="C6" s="308" t="b">
        <v>0</v>
      </c>
      <c r="D6" s="23"/>
      <c r="F6" s="23">
        <f>IF(C6,26,0)</f>
        <v>0</v>
      </c>
      <c r="G6" s="5" t="str">
        <f>IF(H6=1,"Go to Metric 2.3 Hours of Operation","")</f>
        <v/>
      </c>
      <c r="H6" s="5">
        <f>IF(C6,1,0)</f>
        <v>0</v>
      </c>
      <c r="K6">
        <f>SUM(J7:J16)</f>
        <v>0</v>
      </c>
    </row>
    <row r="7" spans="1:11" ht="34.5" customHeight="1" x14ac:dyDescent="0.35">
      <c r="A7" s="144" t="s">
        <v>126</v>
      </c>
      <c r="B7" s="10" t="s">
        <v>127</v>
      </c>
      <c r="C7" s="151" t="b">
        <v>0</v>
      </c>
      <c r="D7" s="23">
        <v>1</v>
      </c>
      <c r="E7" s="23">
        <f>IF(C7,D7,0)</f>
        <v>0</v>
      </c>
      <c r="G7" s="5" t="str">
        <f>IF(AND(H6=1,K6&gt;0),"Entry Error, select No Dedicated Single Sailor Center or Complete this Section","")</f>
        <v/>
      </c>
      <c r="J7" s="1">
        <f>IF(C7,1,0)</f>
        <v>0</v>
      </c>
    </row>
    <row r="8" spans="1:11" ht="22.5" customHeight="1" x14ac:dyDescent="0.35">
      <c r="A8" s="287" t="s">
        <v>128</v>
      </c>
      <c r="B8" s="10" t="s">
        <v>129</v>
      </c>
      <c r="C8" s="151" t="b">
        <v>0</v>
      </c>
      <c r="D8" s="23">
        <v>4</v>
      </c>
      <c r="E8" s="23">
        <f t="shared" ref="E8:E16" si="0">IF(C8,D8,0)</f>
        <v>0</v>
      </c>
      <c r="J8" s="1">
        <f t="shared" ref="J8:J16" si="1">IF(C8,1,0)</f>
        <v>0</v>
      </c>
    </row>
    <row r="9" spans="1:11" ht="30" customHeight="1" x14ac:dyDescent="0.35">
      <c r="A9" s="287" t="s">
        <v>130</v>
      </c>
      <c r="B9" s="10" t="s">
        <v>664</v>
      </c>
      <c r="C9" s="151" t="b">
        <v>0</v>
      </c>
      <c r="D9" s="23">
        <v>3</v>
      </c>
      <c r="E9" s="282">
        <f t="shared" si="0"/>
        <v>0</v>
      </c>
      <c r="J9" s="1">
        <f t="shared" si="1"/>
        <v>0</v>
      </c>
    </row>
    <row r="10" spans="1:11" s="273" customFormat="1" ht="25.5" customHeight="1" x14ac:dyDescent="0.35">
      <c r="A10" s="287" t="s">
        <v>131</v>
      </c>
      <c r="B10" s="269" t="s">
        <v>662</v>
      </c>
      <c r="C10" s="290" t="b">
        <v>0</v>
      </c>
      <c r="D10" s="282">
        <v>3</v>
      </c>
      <c r="E10" s="282">
        <f t="shared" si="0"/>
        <v>0</v>
      </c>
      <c r="F10" s="282"/>
      <c r="H10" s="275"/>
      <c r="I10" s="275"/>
      <c r="J10" s="274">
        <f t="shared" si="1"/>
        <v>0</v>
      </c>
    </row>
    <row r="11" spans="1:11" ht="27" customHeight="1" x14ac:dyDescent="0.35">
      <c r="A11" s="287" t="s">
        <v>132</v>
      </c>
      <c r="B11" s="10" t="s">
        <v>661</v>
      </c>
      <c r="C11" s="151" t="b">
        <v>0</v>
      </c>
      <c r="D11" s="23">
        <v>3</v>
      </c>
      <c r="E11" s="23">
        <f t="shared" si="0"/>
        <v>0</v>
      </c>
      <c r="J11" s="1">
        <f t="shared" si="1"/>
        <v>0</v>
      </c>
    </row>
    <row r="12" spans="1:11" ht="34.5" customHeight="1" x14ac:dyDescent="0.35">
      <c r="A12" s="287" t="s">
        <v>134</v>
      </c>
      <c r="B12" s="10" t="s">
        <v>133</v>
      </c>
      <c r="C12" s="151" t="b">
        <v>0</v>
      </c>
      <c r="D12" s="23">
        <v>2</v>
      </c>
      <c r="E12" s="23">
        <f t="shared" si="0"/>
        <v>0</v>
      </c>
      <c r="J12" s="1">
        <f t="shared" si="1"/>
        <v>0</v>
      </c>
    </row>
    <row r="13" spans="1:11" ht="33.75" customHeight="1" x14ac:dyDescent="0.35">
      <c r="A13" s="287" t="s">
        <v>137</v>
      </c>
      <c r="B13" s="10" t="s">
        <v>135</v>
      </c>
      <c r="C13" s="151" t="b">
        <v>0</v>
      </c>
      <c r="D13" s="23">
        <v>4</v>
      </c>
      <c r="E13" s="23">
        <f t="shared" si="0"/>
        <v>0</v>
      </c>
      <c r="G13" s="5" t="str">
        <f>IF(I13=0,"Select One Answer for this Standard","")</f>
        <v>Select One Answer for this Standard</v>
      </c>
      <c r="H13" s="5">
        <f>IF(C13,1,0)</f>
        <v>0</v>
      </c>
      <c r="I13" s="5">
        <f>SUM(H13:H14)</f>
        <v>0</v>
      </c>
      <c r="J13" s="1">
        <f t="shared" si="1"/>
        <v>0</v>
      </c>
    </row>
    <row r="14" spans="1:11" ht="27.75" customHeight="1" x14ac:dyDescent="0.35">
      <c r="A14" s="144"/>
      <c r="B14" s="149" t="s">
        <v>136</v>
      </c>
      <c r="C14" s="307" t="b">
        <v>0</v>
      </c>
      <c r="D14" s="23"/>
      <c r="E14" s="23">
        <f>IF(C14,D13,0)</f>
        <v>0</v>
      </c>
      <c r="G14" s="32" t="s">
        <v>122</v>
      </c>
      <c r="H14" s="5">
        <f>IF(C14,1,0)</f>
        <v>0</v>
      </c>
      <c r="J14" s="1">
        <f t="shared" si="1"/>
        <v>0</v>
      </c>
    </row>
    <row r="15" spans="1:11" ht="39.75" customHeight="1" x14ac:dyDescent="0.35">
      <c r="A15" s="144" t="s">
        <v>139</v>
      </c>
      <c r="B15" s="10" t="s">
        <v>138</v>
      </c>
      <c r="C15" s="151" t="b">
        <v>0</v>
      </c>
      <c r="D15" s="23">
        <v>3</v>
      </c>
      <c r="E15" s="23">
        <f t="shared" si="0"/>
        <v>0</v>
      </c>
      <c r="J15" s="1">
        <f t="shared" si="1"/>
        <v>0</v>
      </c>
    </row>
    <row r="16" spans="1:11" ht="25.5" customHeight="1" thickBot="1" x14ac:dyDescent="0.4">
      <c r="A16" s="172" t="s">
        <v>663</v>
      </c>
      <c r="B16" s="12" t="s">
        <v>140</v>
      </c>
      <c r="C16" s="176" t="b">
        <v>0</v>
      </c>
      <c r="D16" s="23">
        <v>3</v>
      </c>
      <c r="E16" s="23">
        <f t="shared" si="0"/>
        <v>0</v>
      </c>
      <c r="J16" s="1">
        <f t="shared" si="1"/>
        <v>0</v>
      </c>
    </row>
    <row r="17" spans="1:6" ht="16.5" thickTop="1" thickBot="1" x14ac:dyDescent="0.4">
      <c r="A17" s="6"/>
      <c r="B17" s="1"/>
      <c r="C17" s="21"/>
      <c r="D17" s="23"/>
    </row>
    <row r="18" spans="1:6" ht="16" hidden="1" thickBot="1" x14ac:dyDescent="0.4">
      <c r="A18" s="6"/>
      <c r="B18" s="1"/>
      <c r="C18" s="21"/>
      <c r="D18" s="23">
        <f>SUM(D6:D16)</f>
        <v>26</v>
      </c>
      <c r="E18" s="23">
        <f>SUM(E6:E16)</f>
        <v>0</v>
      </c>
      <c r="F18" s="23">
        <f>SUM(F6:F16)</f>
        <v>0</v>
      </c>
    </row>
    <row r="19" spans="1:6" ht="21" customHeight="1" thickBot="1" x14ac:dyDescent="0.4">
      <c r="A19" s="6"/>
      <c r="B19" s="8" t="s">
        <v>30</v>
      </c>
      <c r="C19" s="33">
        <f>(F18+E18)/D18</f>
        <v>0</v>
      </c>
      <c r="D19" s="23"/>
    </row>
    <row r="20" spans="1:6" ht="16" thickBot="1" x14ac:dyDescent="0.4">
      <c r="A20" s="6"/>
      <c r="B20" s="1"/>
      <c r="C20" s="21"/>
      <c r="D20" s="23"/>
    </row>
    <row r="21" spans="1:6" x14ac:dyDescent="0.35">
      <c r="A21" s="6"/>
      <c r="B21" s="370" t="s">
        <v>76</v>
      </c>
      <c r="C21" s="21"/>
      <c r="D21" s="23"/>
    </row>
    <row r="22" spans="1:6" x14ac:dyDescent="0.35">
      <c r="B22" s="371"/>
    </row>
    <row r="23" spans="1:6" x14ac:dyDescent="0.35">
      <c r="B23" s="371"/>
    </row>
    <row r="24" spans="1:6" x14ac:dyDescent="0.35">
      <c r="B24" s="371"/>
    </row>
    <row r="25" spans="1:6" x14ac:dyDescent="0.35">
      <c r="B25" s="371"/>
    </row>
    <row r="26" spans="1:6" x14ac:dyDescent="0.35">
      <c r="B26" s="371"/>
    </row>
    <row r="27" spans="1:6" ht="16" thickBot="1" x14ac:dyDescent="0.4">
      <c r="B27" s="372"/>
    </row>
  </sheetData>
  <mergeCells count="4">
    <mergeCell ref="A1:B1"/>
    <mergeCell ref="A3:B3"/>
    <mergeCell ref="A4:B4"/>
    <mergeCell ref="B21:B27"/>
  </mergeCells>
  <conditionalFormatting sqref="G14">
    <cfRule type="expression" dxfId="43" priority="2">
      <formula>$I$13&gt;1</formula>
    </cfRule>
  </conditionalFormatting>
  <pageMargins left="0.7" right="0.7" top="0.75" bottom="0.75" header="0.3" footer="0.3"/>
  <pageSetup scale="77" orientation="portrait" r:id="rId1"/>
  <ignoredErrors>
    <ignoredError sqref="E14" 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defaultSize="0" autoFill="0" autoLine="0" autoPict="0">
                <anchor moveWithCells="1">
                  <from>
                    <xdr:col>2</xdr:col>
                    <xdr:colOff>247650</xdr:colOff>
                    <xdr:row>5</xdr:row>
                    <xdr:rowOff>76200</xdr:rowOff>
                  </from>
                  <to>
                    <xdr:col>2</xdr:col>
                    <xdr:colOff>552450</xdr:colOff>
                    <xdr:row>5</xdr:row>
                    <xdr:rowOff>298450</xdr:rowOff>
                  </to>
                </anchor>
              </controlPr>
            </control>
          </mc:Choice>
        </mc:AlternateContent>
        <mc:AlternateContent xmlns:mc="http://schemas.openxmlformats.org/markup-compatibility/2006">
          <mc:Choice Requires="x14">
            <control shapeId="8194" r:id="rId5" name="Check Box 2">
              <controlPr defaultSize="0" autoFill="0" autoLine="0" autoPict="0">
                <anchor moveWithCells="1">
                  <from>
                    <xdr:col>2</xdr:col>
                    <xdr:colOff>247650</xdr:colOff>
                    <xdr:row>6</xdr:row>
                    <xdr:rowOff>76200</xdr:rowOff>
                  </from>
                  <to>
                    <xdr:col>2</xdr:col>
                    <xdr:colOff>552450</xdr:colOff>
                    <xdr:row>6</xdr:row>
                    <xdr:rowOff>298450</xdr:rowOff>
                  </to>
                </anchor>
              </controlPr>
            </control>
          </mc:Choice>
        </mc:AlternateContent>
        <mc:AlternateContent xmlns:mc="http://schemas.openxmlformats.org/markup-compatibility/2006">
          <mc:Choice Requires="x14">
            <control shapeId="8195" r:id="rId6" name="Check Box 3">
              <controlPr defaultSize="0" autoFill="0" autoLine="0" autoPict="0">
                <anchor moveWithCells="1">
                  <from>
                    <xdr:col>2</xdr:col>
                    <xdr:colOff>247650</xdr:colOff>
                    <xdr:row>7</xdr:row>
                    <xdr:rowOff>31750</xdr:rowOff>
                  </from>
                  <to>
                    <xdr:col>2</xdr:col>
                    <xdr:colOff>552450</xdr:colOff>
                    <xdr:row>7</xdr:row>
                    <xdr:rowOff>247650</xdr:rowOff>
                  </to>
                </anchor>
              </controlPr>
            </control>
          </mc:Choice>
        </mc:AlternateContent>
        <mc:AlternateContent xmlns:mc="http://schemas.openxmlformats.org/markup-compatibility/2006">
          <mc:Choice Requires="x14">
            <control shapeId="8196" r:id="rId7" name="Check Box 4">
              <controlPr defaultSize="0" autoFill="0" autoLine="0" autoPict="0">
                <anchor moveWithCells="1">
                  <from>
                    <xdr:col>2</xdr:col>
                    <xdr:colOff>247650</xdr:colOff>
                    <xdr:row>8</xdr:row>
                    <xdr:rowOff>76200</xdr:rowOff>
                  </from>
                  <to>
                    <xdr:col>2</xdr:col>
                    <xdr:colOff>552450</xdr:colOff>
                    <xdr:row>8</xdr:row>
                    <xdr:rowOff>298450</xdr:rowOff>
                  </to>
                </anchor>
              </controlPr>
            </control>
          </mc:Choice>
        </mc:AlternateContent>
        <mc:AlternateContent xmlns:mc="http://schemas.openxmlformats.org/markup-compatibility/2006">
          <mc:Choice Requires="x14">
            <control shapeId="8197" r:id="rId8" name="Check Box 5">
              <controlPr defaultSize="0" autoFill="0" autoLine="0" autoPict="0">
                <anchor moveWithCells="1">
                  <from>
                    <xdr:col>2</xdr:col>
                    <xdr:colOff>247650</xdr:colOff>
                    <xdr:row>10</xdr:row>
                    <xdr:rowOff>76200</xdr:rowOff>
                  </from>
                  <to>
                    <xdr:col>2</xdr:col>
                    <xdr:colOff>552450</xdr:colOff>
                    <xdr:row>10</xdr:row>
                    <xdr:rowOff>298450</xdr:rowOff>
                  </to>
                </anchor>
              </controlPr>
            </control>
          </mc:Choice>
        </mc:AlternateContent>
        <mc:AlternateContent xmlns:mc="http://schemas.openxmlformats.org/markup-compatibility/2006">
          <mc:Choice Requires="x14">
            <control shapeId="8198" r:id="rId9" name="Check Box 6">
              <controlPr defaultSize="0" autoFill="0" autoLine="0" autoPict="0">
                <anchor moveWithCells="1">
                  <from>
                    <xdr:col>2</xdr:col>
                    <xdr:colOff>247650</xdr:colOff>
                    <xdr:row>11</xdr:row>
                    <xdr:rowOff>76200</xdr:rowOff>
                  </from>
                  <to>
                    <xdr:col>2</xdr:col>
                    <xdr:colOff>552450</xdr:colOff>
                    <xdr:row>11</xdr:row>
                    <xdr:rowOff>298450</xdr:rowOff>
                  </to>
                </anchor>
              </controlPr>
            </control>
          </mc:Choice>
        </mc:AlternateContent>
        <mc:AlternateContent xmlns:mc="http://schemas.openxmlformats.org/markup-compatibility/2006">
          <mc:Choice Requires="x14">
            <control shapeId="8199" r:id="rId10" name="Check Box 7">
              <controlPr defaultSize="0" autoFill="0" autoLine="0" autoPict="0">
                <anchor moveWithCells="1">
                  <from>
                    <xdr:col>2</xdr:col>
                    <xdr:colOff>247650</xdr:colOff>
                    <xdr:row>12</xdr:row>
                    <xdr:rowOff>76200</xdr:rowOff>
                  </from>
                  <to>
                    <xdr:col>2</xdr:col>
                    <xdr:colOff>552450</xdr:colOff>
                    <xdr:row>12</xdr:row>
                    <xdr:rowOff>298450</xdr:rowOff>
                  </to>
                </anchor>
              </controlPr>
            </control>
          </mc:Choice>
        </mc:AlternateContent>
        <mc:AlternateContent xmlns:mc="http://schemas.openxmlformats.org/markup-compatibility/2006">
          <mc:Choice Requires="x14">
            <control shapeId="8200" r:id="rId11" name="Check Box 8">
              <controlPr defaultSize="0" autoFill="0" autoLine="0" autoPict="0">
                <anchor moveWithCells="1">
                  <from>
                    <xdr:col>2</xdr:col>
                    <xdr:colOff>247650</xdr:colOff>
                    <xdr:row>13</xdr:row>
                    <xdr:rowOff>76200</xdr:rowOff>
                  </from>
                  <to>
                    <xdr:col>2</xdr:col>
                    <xdr:colOff>552450</xdr:colOff>
                    <xdr:row>13</xdr:row>
                    <xdr:rowOff>298450</xdr:rowOff>
                  </to>
                </anchor>
              </controlPr>
            </control>
          </mc:Choice>
        </mc:AlternateContent>
        <mc:AlternateContent xmlns:mc="http://schemas.openxmlformats.org/markup-compatibility/2006">
          <mc:Choice Requires="x14">
            <control shapeId="8201" r:id="rId12" name="Check Box 9">
              <controlPr defaultSize="0" autoFill="0" autoLine="0" autoPict="0">
                <anchor moveWithCells="1">
                  <from>
                    <xdr:col>2</xdr:col>
                    <xdr:colOff>247650</xdr:colOff>
                    <xdr:row>14</xdr:row>
                    <xdr:rowOff>76200</xdr:rowOff>
                  </from>
                  <to>
                    <xdr:col>2</xdr:col>
                    <xdr:colOff>552450</xdr:colOff>
                    <xdr:row>14</xdr:row>
                    <xdr:rowOff>298450</xdr:rowOff>
                  </to>
                </anchor>
              </controlPr>
            </control>
          </mc:Choice>
        </mc:AlternateContent>
        <mc:AlternateContent xmlns:mc="http://schemas.openxmlformats.org/markup-compatibility/2006">
          <mc:Choice Requires="x14">
            <control shapeId="8202" r:id="rId13" name="Check Box 10">
              <controlPr defaultSize="0" autoFill="0" autoLine="0" autoPict="0">
                <anchor moveWithCells="1">
                  <from>
                    <xdr:col>2</xdr:col>
                    <xdr:colOff>247650</xdr:colOff>
                    <xdr:row>15</xdr:row>
                    <xdr:rowOff>76200</xdr:rowOff>
                  </from>
                  <to>
                    <xdr:col>2</xdr:col>
                    <xdr:colOff>552450</xdr:colOff>
                    <xdr:row>15</xdr:row>
                    <xdr:rowOff>298450</xdr:rowOff>
                  </to>
                </anchor>
              </controlPr>
            </control>
          </mc:Choice>
        </mc:AlternateContent>
        <mc:AlternateContent xmlns:mc="http://schemas.openxmlformats.org/markup-compatibility/2006">
          <mc:Choice Requires="x14">
            <control shapeId="8204" r:id="rId14" name="Check Box 12">
              <controlPr defaultSize="0" autoFill="0" autoLine="0" autoPict="0">
                <anchor moveWithCells="1">
                  <from>
                    <xdr:col>2</xdr:col>
                    <xdr:colOff>247650</xdr:colOff>
                    <xdr:row>9</xdr:row>
                    <xdr:rowOff>76200</xdr:rowOff>
                  </from>
                  <to>
                    <xdr:col>2</xdr:col>
                    <xdr:colOff>552450</xdr:colOff>
                    <xdr:row>9</xdr:row>
                    <xdr:rowOff>298450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containsText" priority="4" operator="containsText" id="{8CCCC774-0661-43FC-84FF-0D571B3AB7A7}">
            <xm:f>NOT(ISERROR(SEARCH($G$28,G6)))</xm:f>
            <xm:f>$G$28</xm:f>
            <x14:dxf>
              <font>
                <b/>
                <i val="0"/>
                <color auto="1"/>
              </font>
              <fill>
                <patternFill>
                  <bgColor rgb="FF92D050"/>
                </patternFill>
              </fill>
              <border>
                <left style="thin">
                  <color auto="1"/>
                </left>
                <right style="thin">
                  <color auto="1"/>
                </right>
                <top style="thin">
                  <color auto="1"/>
                </top>
                <bottom style="thin">
                  <color auto="1"/>
                </bottom>
                <vertical/>
                <horizontal/>
              </border>
            </x14:dxf>
          </x14:cfRule>
          <xm:sqref>G6</xm:sqref>
        </x14:conditionalFormatting>
        <x14:conditionalFormatting xmlns:xm="http://schemas.microsoft.com/office/excel/2006/main">
          <x14:cfRule type="containsText" priority="3" operator="containsText" id="{F43B855B-21A3-431A-AF2D-2BA5AC75B8D6}">
            <xm:f>NOT(ISERROR(SEARCH($G$28,G13)))</xm:f>
            <xm:f>$G$28</xm:f>
            <x14:dxf>
              <font>
                <b/>
                <i val="0"/>
                <color auto="1"/>
              </font>
              <fill>
                <patternFill>
                  <bgColor rgb="FF92D050"/>
                </patternFill>
              </fill>
              <border>
                <left style="thin">
                  <color auto="1"/>
                </left>
                <right style="thin">
                  <color auto="1"/>
                </right>
                <top style="thin">
                  <color auto="1"/>
                </top>
                <bottom style="thin">
                  <color auto="1"/>
                </bottom>
                <vertical/>
                <horizontal/>
              </border>
            </x14:dxf>
          </x14:cfRule>
          <xm:sqref>G13</xm:sqref>
        </x14:conditionalFormatting>
        <x14:conditionalFormatting xmlns:xm="http://schemas.microsoft.com/office/excel/2006/main">
          <x14:cfRule type="containsText" priority="1" operator="containsText" id="{EA1149B5-D005-4054-A908-BB682370E2CD}">
            <xm:f>NOT(ISERROR(SEARCH($G$29,G7)))</xm:f>
            <xm:f>$G$29</xm:f>
            <x14:dxf>
              <font>
                <b/>
                <i val="0"/>
                <color auto="1"/>
              </font>
              <fill>
                <patternFill>
                  <bgColor rgb="FFFF0000"/>
                </patternFill>
              </fill>
              <border>
                <left style="thin">
                  <color auto="1"/>
                </left>
                <right style="thin">
                  <color auto="1"/>
                </right>
                <top style="thin">
                  <color auto="1"/>
                </top>
                <bottom style="thin">
                  <color auto="1"/>
                </bottom>
                <vertical/>
                <horizontal/>
              </border>
            </x14:dxf>
          </x14:cfRule>
          <xm:sqref>G7</xm:sqref>
        </x14:conditionalFormatting>
      </x14:conditionalFormatting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34"/>
  <sheetViews>
    <sheetView zoomScaleNormal="100" workbookViewId="0">
      <selection activeCell="B21" sqref="B21"/>
    </sheetView>
  </sheetViews>
  <sheetFormatPr defaultColWidth="9.1796875" defaultRowHeight="15.5" x14ac:dyDescent="0.35"/>
  <cols>
    <col min="1" max="1" width="9.1796875" style="6"/>
    <col min="2" max="2" width="75.81640625" style="1" customWidth="1"/>
    <col min="3" max="3" width="15.81640625" style="21" customWidth="1"/>
    <col min="4" max="4" width="15.54296875" style="23" customWidth="1"/>
    <col min="5" max="5" width="14" style="23" hidden="1" customWidth="1"/>
    <col min="6" max="6" width="0" style="1" hidden="1" customWidth="1"/>
    <col min="7" max="7" width="54.81640625" style="1" customWidth="1"/>
    <col min="8" max="8" width="9.1796875" style="1" hidden="1" customWidth="1"/>
    <col min="9" max="9" width="9.7265625" style="1" hidden="1" customWidth="1"/>
    <col min="10" max="10" width="9.1796875" style="1" hidden="1" customWidth="1"/>
    <col min="11" max="16384" width="9.1796875" style="1"/>
  </cols>
  <sheetData>
    <row r="1" spans="1:10" ht="23.25" customHeight="1" x14ac:dyDescent="0.35">
      <c r="A1" s="326" t="s">
        <v>141</v>
      </c>
      <c r="B1" s="326"/>
    </row>
    <row r="3" spans="1:10" ht="23.25" customHeight="1" x14ac:dyDescent="0.35">
      <c r="A3" s="326" t="s">
        <v>18</v>
      </c>
      <c r="B3" s="326"/>
    </row>
    <row r="4" spans="1:10" ht="23.25" customHeight="1" x14ac:dyDescent="0.35">
      <c r="A4" s="327" t="s">
        <v>124</v>
      </c>
      <c r="B4" s="327"/>
    </row>
    <row r="5" spans="1:10" ht="22.5" customHeight="1" x14ac:dyDescent="0.35">
      <c r="A5" s="327" t="s">
        <v>80</v>
      </c>
      <c r="B5" s="327"/>
    </row>
    <row r="6" spans="1:10" ht="25.5" customHeight="1" thickBot="1" x14ac:dyDescent="0.4">
      <c r="A6" s="327" t="s">
        <v>81</v>
      </c>
      <c r="B6" s="327"/>
    </row>
    <row r="7" spans="1:10" ht="28.5" customHeight="1" thickTop="1" thickBot="1" x14ac:dyDescent="0.4">
      <c r="A7" s="328" t="s">
        <v>142</v>
      </c>
      <c r="B7" s="331"/>
      <c r="C7" s="330"/>
    </row>
    <row r="8" spans="1:10" ht="22.5" customHeight="1" thickTop="1" thickBot="1" x14ac:dyDescent="0.4">
      <c r="A8" s="171"/>
      <c r="B8" s="38"/>
      <c r="C8" s="178" t="s">
        <v>20</v>
      </c>
      <c r="D8" s="31" t="s">
        <v>21</v>
      </c>
      <c r="E8" s="23" t="s">
        <v>32</v>
      </c>
      <c r="F8" s="41" t="s">
        <v>33</v>
      </c>
    </row>
    <row r="9" spans="1:10" ht="30" customHeight="1" thickTop="1" thickBot="1" x14ac:dyDescent="0.4">
      <c r="A9" s="328" t="s">
        <v>524</v>
      </c>
      <c r="B9" s="331"/>
      <c r="C9" s="330"/>
      <c r="F9" s="43"/>
    </row>
    <row r="10" spans="1:10" ht="24" customHeight="1" thickTop="1" x14ac:dyDescent="0.35">
      <c r="A10" s="175"/>
      <c r="B10" s="34" t="s">
        <v>159</v>
      </c>
      <c r="C10" s="309" t="b">
        <v>0</v>
      </c>
      <c r="F10" s="42"/>
      <c r="G10" s="5" t="str">
        <f>IF(H10=1,"Complete 2.3.1 to 2.3.5 for This Metric","")</f>
        <v/>
      </c>
      <c r="H10" s="5">
        <f>IF(C10,1,0)</f>
        <v>0</v>
      </c>
    </row>
    <row r="11" spans="1:10" ht="35.25" customHeight="1" x14ac:dyDescent="0.35">
      <c r="A11" s="144" t="s">
        <v>143</v>
      </c>
      <c r="B11" s="10" t="s">
        <v>144</v>
      </c>
      <c r="C11" s="151" t="b">
        <v>0</v>
      </c>
      <c r="D11" s="23">
        <v>5</v>
      </c>
      <c r="E11" s="23">
        <f>IF(C11,D11,0)</f>
        <v>0</v>
      </c>
      <c r="F11" s="44">
        <f>IF(D11,E11,0)</f>
        <v>0</v>
      </c>
      <c r="G11" s="5" t="str">
        <f>IF(AND(H10=1,I18&gt;0),"Entry Error, Complete 2.3.1 to 2.3.5 Only","")</f>
        <v/>
      </c>
      <c r="H11" s="5"/>
      <c r="I11" s="5">
        <f>IF(C11,1,0)</f>
        <v>0</v>
      </c>
      <c r="J11" s="1">
        <f>SUM(I11:I15)</f>
        <v>0</v>
      </c>
    </row>
    <row r="12" spans="1:10" ht="21.75" customHeight="1" x14ac:dyDescent="0.35">
      <c r="A12" s="144" t="s">
        <v>145</v>
      </c>
      <c r="B12" s="10" t="s">
        <v>146</v>
      </c>
      <c r="C12" s="151" t="b">
        <v>0</v>
      </c>
      <c r="D12" s="23">
        <v>5</v>
      </c>
      <c r="E12" s="23">
        <f t="shared" ref="E12:E15" si="0">IF(C12,D12,0)</f>
        <v>0</v>
      </c>
      <c r="F12" s="44">
        <f t="shared" ref="F12:F15" si="1">IF(D12,E12,0)</f>
        <v>0</v>
      </c>
      <c r="G12" s="5" t="str">
        <f>IF(AND(H10=1,H17=1),"Entry Error, Select Only One Answer","")</f>
        <v/>
      </c>
      <c r="H12" s="5"/>
      <c r="I12" s="5">
        <f t="shared" ref="I12:I15" si="2">IF(C12,1,0)</f>
        <v>0</v>
      </c>
    </row>
    <row r="13" spans="1:10" ht="23.25" customHeight="1" x14ac:dyDescent="0.35">
      <c r="A13" s="144" t="s">
        <v>147</v>
      </c>
      <c r="B13" s="10" t="s">
        <v>148</v>
      </c>
      <c r="C13" s="151" t="b">
        <v>0</v>
      </c>
      <c r="D13" s="23">
        <v>5</v>
      </c>
      <c r="E13" s="23">
        <f t="shared" si="0"/>
        <v>0</v>
      </c>
      <c r="F13" s="44">
        <f t="shared" si="1"/>
        <v>0</v>
      </c>
      <c r="H13" s="5"/>
      <c r="I13" s="5">
        <f t="shared" si="2"/>
        <v>0</v>
      </c>
    </row>
    <row r="14" spans="1:10" ht="22.5" customHeight="1" x14ac:dyDescent="0.35">
      <c r="A14" s="144" t="s">
        <v>149</v>
      </c>
      <c r="B14" s="10" t="s">
        <v>665</v>
      </c>
      <c r="C14" s="151" t="b">
        <v>0</v>
      </c>
      <c r="D14" s="23">
        <v>5</v>
      </c>
      <c r="E14" s="23">
        <f t="shared" si="0"/>
        <v>0</v>
      </c>
      <c r="F14" s="44">
        <f t="shared" si="1"/>
        <v>0</v>
      </c>
      <c r="H14" s="5"/>
      <c r="I14" s="5">
        <f t="shared" si="2"/>
        <v>0</v>
      </c>
    </row>
    <row r="15" spans="1:10" ht="36" customHeight="1" thickBot="1" x14ac:dyDescent="0.4">
      <c r="A15" s="154" t="s">
        <v>150</v>
      </c>
      <c r="B15" s="40" t="s">
        <v>151</v>
      </c>
      <c r="C15" s="151" t="b">
        <v>0</v>
      </c>
      <c r="D15" s="23">
        <v>5</v>
      </c>
      <c r="E15" s="23">
        <f t="shared" si="0"/>
        <v>0</v>
      </c>
      <c r="F15" s="44">
        <f t="shared" si="1"/>
        <v>0</v>
      </c>
      <c r="H15" s="5"/>
      <c r="I15" s="5">
        <f t="shared" si="2"/>
        <v>0</v>
      </c>
    </row>
    <row r="16" spans="1:10" ht="27" customHeight="1" thickTop="1" thickBot="1" x14ac:dyDescent="0.4">
      <c r="A16" s="328" t="s">
        <v>152</v>
      </c>
      <c r="B16" s="331"/>
      <c r="C16" s="330"/>
      <c r="F16" s="43"/>
    </row>
    <row r="17" spans="1:9" ht="26.25" customHeight="1" thickTop="1" x14ac:dyDescent="0.35">
      <c r="A17" s="147"/>
      <c r="B17" s="150" t="s">
        <v>160</v>
      </c>
      <c r="C17" s="307" t="b">
        <v>0</v>
      </c>
      <c r="F17" s="42"/>
      <c r="G17" s="5" t="str">
        <f>IF(H17=1,"Complete 2.3.6 to 2.3.10 for This Metric","")</f>
        <v/>
      </c>
      <c r="H17" s="5">
        <f>IF(C17,1,0)</f>
        <v>0</v>
      </c>
    </row>
    <row r="18" spans="1:9" ht="36" customHeight="1" x14ac:dyDescent="0.35">
      <c r="A18" s="144" t="s">
        <v>153</v>
      </c>
      <c r="B18" s="10" t="s">
        <v>528</v>
      </c>
      <c r="C18" s="151" t="b">
        <v>0</v>
      </c>
      <c r="D18" s="23">
        <v>5</v>
      </c>
      <c r="E18" s="23">
        <f>IF(C18,D18,0)</f>
        <v>0</v>
      </c>
      <c r="F18" s="44">
        <f>IF(D18,E18,0)</f>
        <v>0</v>
      </c>
      <c r="G18" s="5" t="str">
        <f>IF(AND(H17=1,J11&gt;0),"Entry Error Complete, 2.3.6 to 2.3.10 Only","")</f>
        <v/>
      </c>
      <c r="H18" s="5">
        <f t="shared" ref="H18:H22" si="3">IF(C18,1,0)</f>
        <v>0</v>
      </c>
      <c r="I18" s="1">
        <f>SUM(H18:H22)</f>
        <v>0</v>
      </c>
    </row>
    <row r="19" spans="1:9" ht="24" customHeight="1" x14ac:dyDescent="0.35">
      <c r="A19" s="144" t="s">
        <v>154</v>
      </c>
      <c r="B19" s="10" t="s">
        <v>529</v>
      </c>
      <c r="C19" s="151" t="b">
        <v>0</v>
      </c>
      <c r="D19" s="23">
        <v>5</v>
      </c>
      <c r="E19" s="23">
        <f t="shared" ref="E19:F22" si="4">IF(C19,D19,0)</f>
        <v>0</v>
      </c>
      <c r="F19" s="44">
        <f t="shared" si="4"/>
        <v>0</v>
      </c>
      <c r="H19" s="5">
        <f t="shared" si="3"/>
        <v>0</v>
      </c>
    </row>
    <row r="20" spans="1:9" ht="21.75" customHeight="1" x14ac:dyDescent="0.35">
      <c r="A20" s="144" t="s">
        <v>155</v>
      </c>
      <c r="B20" s="10" t="s">
        <v>666</v>
      </c>
      <c r="C20" s="151" t="b">
        <v>0</v>
      </c>
      <c r="D20" s="23">
        <v>5</v>
      </c>
      <c r="E20" s="23">
        <f t="shared" si="4"/>
        <v>0</v>
      </c>
      <c r="F20" s="44">
        <f t="shared" si="4"/>
        <v>0</v>
      </c>
      <c r="H20" s="5">
        <f t="shared" si="3"/>
        <v>0</v>
      </c>
    </row>
    <row r="21" spans="1:9" ht="36.75" customHeight="1" x14ac:dyDescent="0.35">
      <c r="A21" s="144" t="s">
        <v>156</v>
      </c>
      <c r="B21" s="10" t="s">
        <v>530</v>
      </c>
      <c r="C21" s="151" t="b">
        <v>0</v>
      </c>
      <c r="D21" s="23">
        <v>5</v>
      </c>
      <c r="E21" s="23">
        <f t="shared" si="4"/>
        <v>0</v>
      </c>
      <c r="F21" s="44">
        <f t="shared" si="4"/>
        <v>0</v>
      </c>
      <c r="H21" s="5">
        <f t="shared" si="3"/>
        <v>0</v>
      </c>
    </row>
    <row r="22" spans="1:9" ht="26.25" customHeight="1" thickBot="1" x14ac:dyDescent="0.4">
      <c r="A22" s="145" t="s">
        <v>157</v>
      </c>
      <c r="B22" s="12" t="s">
        <v>158</v>
      </c>
      <c r="C22" s="152" t="b">
        <v>0</v>
      </c>
      <c r="D22" s="23">
        <v>5</v>
      </c>
      <c r="E22" s="23">
        <f t="shared" si="4"/>
        <v>0</v>
      </c>
      <c r="F22" s="44">
        <f t="shared" si="4"/>
        <v>0</v>
      </c>
      <c r="H22" s="5">
        <f t="shared" si="3"/>
        <v>0</v>
      </c>
    </row>
    <row r="23" spans="1:9" ht="16.5" thickTop="1" thickBot="1" x14ac:dyDescent="0.4"/>
    <row r="24" spans="1:9" ht="16" hidden="1" thickBot="1" x14ac:dyDescent="0.4">
      <c r="D24" s="23">
        <f>SUM(D11:D22)</f>
        <v>50</v>
      </c>
      <c r="E24" s="23">
        <f t="shared" ref="E24:F24" si="5">SUM(E11:E22)</f>
        <v>0</v>
      </c>
      <c r="F24" s="23">
        <f t="shared" si="5"/>
        <v>0</v>
      </c>
    </row>
    <row r="25" spans="1:9" ht="19.5" customHeight="1" thickBot="1" x14ac:dyDescent="0.4">
      <c r="B25" s="8" t="s">
        <v>30</v>
      </c>
      <c r="C25" s="45">
        <f>(E24+F24)/D24</f>
        <v>0</v>
      </c>
    </row>
    <row r="26" spans="1:9" ht="16" thickBot="1" x14ac:dyDescent="0.4"/>
    <row r="27" spans="1:9" x14ac:dyDescent="0.35">
      <c r="B27" s="373" t="s">
        <v>76</v>
      </c>
    </row>
    <row r="28" spans="1:9" x14ac:dyDescent="0.35">
      <c r="B28" s="374"/>
    </row>
    <row r="29" spans="1:9" x14ac:dyDescent="0.35">
      <c r="B29" s="374"/>
    </row>
    <row r="30" spans="1:9" x14ac:dyDescent="0.35">
      <c r="B30" s="374"/>
    </row>
    <row r="31" spans="1:9" x14ac:dyDescent="0.35">
      <c r="B31" s="374"/>
    </row>
    <row r="32" spans="1:9" x14ac:dyDescent="0.35">
      <c r="B32" s="374"/>
    </row>
    <row r="33" spans="2:2" x14ac:dyDescent="0.35">
      <c r="B33" s="374"/>
    </row>
    <row r="34" spans="2:2" ht="16" thickBot="1" x14ac:dyDescent="0.4">
      <c r="B34" s="375"/>
    </row>
  </sheetData>
  <mergeCells count="9">
    <mergeCell ref="A9:C9"/>
    <mergeCell ref="A16:C16"/>
    <mergeCell ref="B27:B34"/>
    <mergeCell ref="A1:B1"/>
    <mergeCell ref="A3:B3"/>
    <mergeCell ref="A4:B4"/>
    <mergeCell ref="A5:B5"/>
    <mergeCell ref="A6:B6"/>
    <mergeCell ref="A7:C7"/>
  </mergeCells>
  <pageMargins left="0.7" right="0.7" top="0.75" bottom="0.75" header="0.3" footer="0.3"/>
  <pageSetup scale="77"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3313" r:id="rId4" name="Check Box 1">
              <controlPr defaultSize="0" autoFill="0" autoLine="0" autoPict="0">
                <anchor moveWithCells="1">
                  <from>
                    <xdr:col>2</xdr:col>
                    <xdr:colOff>304800</xdr:colOff>
                    <xdr:row>9</xdr:row>
                    <xdr:rowOff>31750</xdr:rowOff>
                  </from>
                  <to>
                    <xdr:col>2</xdr:col>
                    <xdr:colOff>609600</xdr:colOff>
                    <xdr:row>9</xdr:row>
                    <xdr:rowOff>247650</xdr:rowOff>
                  </to>
                </anchor>
              </controlPr>
            </control>
          </mc:Choice>
        </mc:AlternateContent>
        <mc:AlternateContent xmlns:mc="http://schemas.openxmlformats.org/markup-compatibility/2006">
          <mc:Choice Requires="x14">
            <control shapeId="13314" r:id="rId5" name="Check Box 2">
              <controlPr defaultSize="0" autoFill="0" autoLine="0" autoPict="0">
                <anchor moveWithCells="1">
                  <from>
                    <xdr:col>2</xdr:col>
                    <xdr:colOff>304800</xdr:colOff>
                    <xdr:row>10</xdr:row>
                    <xdr:rowOff>133350</xdr:rowOff>
                  </from>
                  <to>
                    <xdr:col>2</xdr:col>
                    <xdr:colOff>609600</xdr:colOff>
                    <xdr:row>10</xdr:row>
                    <xdr:rowOff>355600</xdr:rowOff>
                  </to>
                </anchor>
              </controlPr>
            </control>
          </mc:Choice>
        </mc:AlternateContent>
        <mc:AlternateContent xmlns:mc="http://schemas.openxmlformats.org/markup-compatibility/2006">
          <mc:Choice Requires="x14">
            <control shapeId="13315" r:id="rId6" name="Check Box 3">
              <controlPr defaultSize="0" autoFill="0" autoLine="0" autoPict="0">
                <anchor moveWithCells="1">
                  <from>
                    <xdr:col>2</xdr:col>
                    <xdr:colOff>304800</xdr:colOff>
                    <xdr:row>11</xdr:row>
                    <xdr:rowOff>31750</xdr:rowOff>
                  </from>
                  <to>
                    <xdr:col>2</xdr:col>
                    <xdr:colOff>609600</xdr:colOff>
                    <xdr:row>11</xdr:row>
                    <xdr:rowOff>247650</xdr:rowOff>
                  </to>
                </anchor>
              </controlPr>
            </control>
          </mc:Choice>
        </mc:AlternateContent>
        <mc:AlternateContent xmlns:mc="http://schemas.openxmlformats.org/markup-compatibility/2006">
          <mc:Choice Requires="x14">
            <control shapeId="13316" r:id="rId7" name="Check Box 4">
              <controlPr defaultSize="0" autoFill="0" autoLine="0" autoPict="0">
                <anchor moveWithCells="1">
                  <from>
                    <xdr:col>2</xdr:col>
                    <xdr:colOff>304800</xdr:colOff>
                    <xdr:row>12</xdr:row>
                    <xdr:rowOff>31750</xdr:rowOff>
                  </from>
                  <to>
                    <xdr:col>2</xdr:col>
                    <xdr:colOff>609600</xdr:colOff>
                    <xdr:row>12</xdr:row>
                    <xdr:rowOff>247650</xdr:rowOff>
                  </to>
                </anchor>
              </controlPr>
            </control>
          </mc:Choice>
        </mc:AlternateContent>
        <mc:AlternateContent xmlns:mc="http://schemas.openxmlformats.org/markup-compatibility/2006">
          <mc:Choice Requires="x14">
            <control shapeId="13317" r:id="rId8" name="Check Box 5">
              <controlPr defaultSize="0" autoFill="0" autoLine="0" autoPict="0">
                <anchor moveWithCells="1">
                  <from>
                    <xdr:col>2</xdr:col>
                    <xdr:colOff>304800</xdr:colOff>
                    <xdr:row>13</xdr:row>
                    <xdr:rowOff>31750</xdr:rowOff>
                  </from>
                  <to>
                    <xdr:col>2</xdr:col>
                    <xdr:colOff>609600</xdr:colOff>
                    <xdr:row>13</xdr:row>
                    <xdr:rowOff>247650</xdr:rowOff>
                  </to>
                </anchor>
              </controlPr>
            </control>
          </mc:Choice>
        </mc:AlternateContent>
        <mc:AlternateContent xmlns:mc="http://schemas.openxmlformats.org/markup-compatibility/2006">
          <mc:Choice Requires="x14">
            <control shapeId="13318" r:id="rId9" name="Check Box 6">
              <controlPr defaultSize="0" autoFill="0" autoLine="0" autoPict="0">
                <anchor moveWithCells="1">
                  <from>
                    <xdr:col>2</xdr:col>
                    <xdr:colOff>304800</xdr:colOff>
                    <xdr:row>14</xdr:row>
                    <xdr:rowOff>95250</xdr:rowOff>
                  </from>
                  <to>
                    <xdr:col>2</xdr:col>
                    <xdr:colOff>609600</xdr:colOff>
                    <xdr:row>14</xdr:row>
                    <xdr:rowOff>317500</xdr:rowOff>
                  </to>
                </anchor>
              </controlPr>
            </control>
          </mc:Choice>
        </mc:AlternateContent>
        <mc:AlternateContent xmlns:mc="http://schemas.openxmlformats.org/markup-compatibility/2006">
          <mc:Choice Requires="x14">
            <control shapeId="13319" r:id="rId10" name="Check Box 7">
              <controlPr defaultSize="0" autoFill="0" autoLine="0" autoPict="0">
                <anchor moveWithCells="1">
                  <from>
                    <xdr:col>2</xdr:col>
                    <xdr:colOff>304800</xdr:colOff>
                    <xdr:row>16</xdr:row>
                    <xdr:rowOff>31750</xdr:rowOff>
                  </from>
                  <to>
                    <xdr:col>2</xdr:col>
                    <xdr:colOff>609600</xdr:colOff>
                    <xdr:row>16</xdr:row>
                    <xdr:rowOff>247650</xdr:rowOff>
                  </to>
                </anchor>
              </controlPr>
            </control>
          </mc:Choice>
        </mc:AlternateContent>
        <mc:AlternateContent xmlns:mc="http://schemas.openxmlformats.org/markup-compatibility/2006">
          <mc:Choice Requires="x14">
            <control shapeId="13320" r:id="rId11" name="Check Box 8">
              <controlPr defaultSize="0" autoFill="0" autoLine="0" autoPict="0">
                <anchor moveWithCells="1">
                  <from>
                    <xdr:col>2</xdr:col>
                    <xdr:colOff>304800</xdr:colOff>
                    <xdr:row>17</xdr:row>
                    <xdr:rowOff>107950</xdr:rowOff>
                  </from>
                  <to>
                    <xdr:col>2</xdr:col>
                    <xdr:colOff>609600</xdr:colOff>
                    <xdr:row>17</xdr:row>
                    <xdr:rowOff>323850</xdr:rowOff>
                  </to>
                </anchor>
              </controlPr>
            </control>
          </mc:Choice>
        </mc:AlternateContent>
        <mc:AlternateContent xmlns:mc="http://schemas.openxmlformats.org/markup-compatibility/2006">
          <mc:Choice Requires="x14">
            <control shapeId="13322" r:id="rId12" name="Check Box 10">
              <controlPr defaultSize="0" autoFill="0" autoLine="0" autoPict="0">
                <anchor moveWithCells="1">
                  <from>
                    <xdr:col>2</xdr:col>
                    <xdr:colOff>304800</xdr:colOff>
                    <xdr:row>18</xdr:row>
                    <xdr:rowOff>31750</xdr:rowOff>
                  </from>
                  <to>
                    <xdr:col>2</xdr:col>
                    <xdr:colOff>609600</xdr:colOff>
                    <xdr:row>18</xdr:row>
                    <xdr:rowOff>247650</xdr:rowOff>
                  </to>
                </anchor>
              </controlPr>
            </control>
          </mc:Choice>
        </mc:AlternateContent>
        <mc:AlternateContent xmlns:mc="http://schemas.openxmlformats.org/markup-compatibility/2006">
          <mc:Choice Requires="x14">
            <control shapeId="13324" r:id="rId13" name="Check Box 12">
              <controlPr defaultSize="0" autoFill="0" autoLine="0" autoPict="0">
                <anchor moveWithCells="1">
                  <from>
                    <xdr:col>2</xdr:col>
                    <xdr:colOff>304800</xdr:colOff>
                    <xdr:row>19</xdr:row>
                    <xdr:rowOff>31750</xdr:rowOff>
                  </from>
                  <to>
                    <xdr:col>2</xdr:col>
                    <xdr:colOff>609600</xdr:colOff>
                    <xdr:row>19</xdr:row>
                    <xdr:rowOff>247650</xdr:rowOff>
                  </to>
                </anchor>
              </controlPr>
            </control>
          </mc:Choice>
        </mc:AlternateContent>
        <mc:AlternateContent xmlns:mc="http://schemas.openxmlformats.org/markup-compatibility/2006">
          <mc:Choice Requires="x14">
            <control shapeId="13325" r:id="rId14" name="Check Box 13">
              <controlPr defaultSize="0" autoFill="0" autoLine="0" autoPict="0">
                <anchor moveWithCells="1">
                  <from>
                    <xdr:col>2</xdr:col>
                    <xdr:colOff>304800</xdr:colOff>
                    <xdr:row>20</xdr:row>
                    <xdr:rowOff>133350</xdr:rowOff>
                  </from>
                  <to>
                    <xdr:col>2</xdr:col>
                    <xdr:colOff>609600</xdr:colOff>
                    <xdr:row>20</xdr:row>
                    <xdr:rowOff>355600</xdr:rowOff>
                  </to>
                </anchor>
              </controlPr>
            </control>
          </mc:Choice>
        </mc:AlternateContent>
        <mc:AlternateContent xmlns:mc="http://schemas.openxmlformats.org/markup-compatibility/2006">
          <mc:Choice Requires="x14">
            <control shapeId="13326" r:id="rId15" name="Check Box 14">
              <controlPr defaultSize="0" autoFill="0" autoLine="0" autoPict="0">
                <anchor moveWithCells="1">
                  <from>
                    <xdr:col>2</xdr:col>
                    <xdr:colOff>304800</xdr:colOff>
                    <xdr:row>21</xdr:row>
                    <xdr:rowOff>31750</xdr:rowOff>
                  </from>
                  <to>
                    <xdr:col>2</xdr:col>
                    <xdr:colOff>609600</xdr:colOff>
                    <xdr:row>21</xdr:row>
                    <xdr:rowOff>247650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containsText" priority="11" operator="containsText" id="{E1AA59B7-F2B0-4F5F-9C5B-88223346FA3A}">
            <xm:f>NOT(ISERROR(SEARCH($G$28,G10)))</xm:f>
            <xm:f>$G$28</xm:f>
            <x14:dxf>
              <font>
                <b/>
                <i val="0"/>
                <color auto="1"/>
              </font>
              <fill>
                <patternFill>
                  <bgColor rgb="FF92D050"/>
                </patternFill>
              </fill>
              <border>
                <left style="thin">
                  <color auto="1"/>
                </left>
                <right style="thin">
                  <color auto="1"/>
                </right>
                <top style="thin">
                  <color auto="1"/>
                </top>
                <bottom style="thin">
                  <color auto="1"/>
                </bottom>
                <vertical/>
                <horizontal/>
              </border>
            </x14:dxf>
          </x14:cfRule>
          <xm:sqref>G10</xm:sqref>
        </x14:conditionalFormatting>
        <x14:conditionalFormatting xmlns:xm="http://schemas.microsoft.com/office/excel/2006/main">
          <x14:cfRule type="containsText" priority="4" operator="containsText" id="{9BB225F0-F7B1-4FCF-B07A-928842F4C8DB}">
            <xm:f>NOT(ISERROR(SEARCH($G$28,G11)))</xm:f>
            <xm:f>$G$28</xm:f>
            <x14:dxf>
              <font>
                <b/>
                <i val="0"/>
                <color auto="1"/>
              </font>
              <fill>
                <patternFill>
                  <bgColor rgb="FFFF0000"/>
                </patternFill>
              </fill>
              <border>
                <left style="thin">
                  <color auto="1"/>
                </left>
                <right style="thin">
                  <color auto="1"/>
                </right>
                <top style="thin">
                  <color auto="1"/>
                </top>
                <bottom style="thin">
                  <color auto="1"/>
                </bottom>
                <vertical/>
                <horizontal/>
              </border>
            </x14:dxf>
          </x14:cfRule>
          <xm:sqref>G11</xm:sqref>
        </x14:conditionalFormatting>
        <x14:conditionalFormatting xmlns:xm="http://schemas.microsoft.com/office/excel/2006/main">
          <x14:cfRule type="containsText" priority="3" operator="containsText" id="{813CB5BA-CCED-4604-832D-38DF9377E9E9}">
            <xm:f>NOT(ISERROR(SEARCH($G$28,G17)))</xm:f>
            <xm:f>$G$28</xm:f>
            <x14:dxf>
              <font>
                <b/>
                <i val="0"/>
                <color auto="1"/>
              </font>
              <fill>
                <patternFill>
                  <bgColor rgb="FF92D050"/>
                </patternFill>
              </fill>
              <border>
                <left style="thin">
                  <color auto="1"/>
                </left>
                <right style="thin">
                  <color auto="1"/>
                </right>
                <top style="thin">
                  <color auto="1"/>
                </top>
                <bottom style="thin">
                  <color auto="1"/>
                </bottom>
                <vertical/>
                <horizontal/>
              </border>
            </x14:dxf>
          </x14:cfRule>
          <xm:sqref>G17</xm:sqref>
        </x14:conditionalFormatting>
        <x14:conditionalFormatting xmlns:xm="http://schemas.microsoft.com/office/excel/2006/main">
          <x14:cfRule type="containsText" priority="2" operator="containsText" id="{9DAE4060-C084-4D63-9718-421E4165A669}">
            <xm:f>NOT(ISERROR(SEARCH($G$28,G18)))</xm:f>
            <xm:f>$G$28</xm:f>
            <x14:dxf>
              <font>
                <b/>
                <i val="0"/>
                <color auto="1"/>
              </font>
              <fill>
                <patternFill>
                  <bgColor rgb="FFFF0000"/>
                </patternFill>
              </fill>
              <border>
                <left style="thin">
                  <color auto="1"/>
                </left>
                <right style="thin">
                  <color auto="1"/>
                </right>
                <top style="thin">
                  <color auto="1"/>
                </top>
                <bottom style="thin">
                  <color auto="1"/>
                </bottom>
                <vertical/>
                <horizontal/>
              </border>
            </x14:dxf>
          </x14:cfRule>
          <xm:sqref>G18</xm:sqref>
        </x14:conditionalFormatting>
        <x14:conditionalFormatting xmlns:xm="http://schemas.microsoft.com/office/excel/2006/main">
          <x14:cfRule type="containsText" priority="1" operator="containsText" id="{026431E1-37F7-427E-A5D4-3CF60897CB97}">
            <xm:f>NOT(ISERROR(SEARCH($G$28,G12)))</xm:f>
            <xm:f>$G$28</xm:f>
            <x14:dxf>
              <font>
                <b/>
                <i val="0"/>
                <color auto="1"/>
              </font>
              <fill>
                <patternFill>
                  <bgColor rgb="FFFF0000"/>
                </patternFill>
              </fill>
              <border>
                <left style="thin">
                  <color auto="1"/>
                </left>
                <right style="thin">
                  <color auto="1"/>
                </right>
                <top style="thin">
                  <color auto="1"/>
                </top>
                <bottom style="thin">
                  <color auto="1"/>
                </bottom>
                <vertical/>
                <horizontal/>
              </border>
            </x14:dxf>
          </x14:cfRule>
          <xm:sqref>G12</xm:sqref>
        </x14:conditionalFormatting>
      </x14:conditionalFormatting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208"/>
  <sheetViews>
    <sheetView topLeftCell="A24" zoomScaleNormal="100" workbookViewId="0">
      <selection activeCell="G141" sqref="G141"/>
    </sheetView>
  </sheetViews>
  <sheetFormatPr defaultColWidth="9.1796875" defaultRowHeight="15.5" x14ac:dyDescent="0.35"/>
  <cols>
    <col min="1" max="1" width="9.1796875" style="6"/>
    <col min="2" max="2" width="77.54296875" style="1" customWidth="1"/>
    <col min="3" max="3" width="17.453125" style="21" customWidth="1"/>
    <col min="4" max="4" width="16.1796875" style="5" customWidth="1"/>
    <col min="5" max="5" width="13.1796875" style="1" hidden="1" customWidth="1"/>
    <col min="6" max="6" width="9.1796875" style="1" hidden="1" customWidth="1"/>
    <col min="7" max="7" width="48.54296875" style="1" customWidth="1"/>
    <col min="8" max="8" width="9.1796875" style="23" hidden="1" customWidth="1"/>
    <col min="9" max="9" width="9.1796875" style="282" hidden="1" customWidth="1"/>
    <col min="10" max="10" width="9.1796875" style="1" hidden="1" customWidth="1"/>
    <col min="11" max="16384" width="9.1796875" style="1"/>
  </cols>
  <sheetData>
    <row r="1" spans="1:9" ht="21" customHeight="1" x14ac:dyDescent="0.35">
      <c r="A1" s="326" t="s">
        <v>161</v>
      </c>
      <c r="B1" s="326"/>
    </row>
    <row r="3" spans="1:9" ht="21.75" customHeight="1" x14ac:dyDescent="0.35">
      <c r="A3" s="326" t="s">
        <v>18</v>
      </c>
      <c r="B3" s="326"/>
    </row>
    <row r="4" spans="1:9" ht="32.25" customHeight="1" thickBot="1" x14ac:dyDescent="0.4">
      <c r="A4" s="369" t="s">
        <v>124</v>
      </c>
      <c r="B4" s="369"/>
      <c r="C4" s="369"/>
    </row>
    <row r="5" spans="1:9" ht="38.25" customHeight="1" thickTop="1" thickBot="1" x14ac:dyDescent="0.4">
      <c r="A5" s="328" t="s">
        <v>162</v>
      </c>
      <c r="B5" s="331"/>
      <c r="C5" s="330"/>
    </row>
    <row r="6" spans="1:9" ht="70.5" customHeight="1" thickTop="1" thickBot="1" x14ac:dyDescent="0.4">
      <c r="A6" s="177"/>
      <c r="B6" s="51" t="s">
        <v>163</v>
      </c>
      <c r="C6" s="179" t="s">
        <v>190</v>
      </c>
      <c r="D6" s="31" t="s">
        <v>21</v>
      </c>
      <c r="E6" s="31" t="s">
        <v>32</v>
      </c>
      <c r="G6" s="198"/>
    </row>
    <row r="7" spans="1:9" ht="54" customHeight="1" thickTop="1" thickBot="1" x14ac:dyDescent="0.4">
      <c r="A7" s="171" t="s">
        <v>164</v>
      </c>
      <c r="B7" s="48" t="s">
        <v>165</v>
      </c>
      <c r="C7" s="180"/>
      <c r="G7"/>
    </row>
    <row r="8" spans="1:9" ht="18.75" customHeight="1" x14ac:dyDescent="0.35">
      <c r="A8" s="171"/>
      <c r="B8" s="19" t="s">
        <v>191</v>
      </c>
      <c r="C8" s="153" t="b">
        <v>0</v>
      </c>
      <c r="D8" s="5">
        <v>20</v>
      </c>
      <c r="E8" s="5">
        <f>IF(C8,D8,0)</f>
        <v>0</v>
      </c>
      <c r="G8" s="5" t="str">
        <f>IF(I8=0,"Select One Answer for This Standard","")</f>
        <v>Select One Answer for This Standard</v>
      </c>
      <c r="H8" s="23">
        <f>IF(C8,1,0)</f>
        <v>0</v>
      </c>
      <c r="I8" s="282">
        <f>SUM(H8:H36)</f>
        <v>0</v>
      </c>
    </row>
    <row r="9" spans="1:9" x14ac:dyDescent="0.35">
      <c r="A9" s="171"/>
      <c r="B9" s="19">
        <v>12</v>
      </c>
      <c r="C9" s="153" t="b">
        <v>0</v>
      </c>
      <c r="D9" s="5">
        <v>15</v>
      </c>
      <c r="E9" s="5">
        <f t="shared" ref="E9:E37" si="0">IF(C9,D9,0)</f>
        <v>0</v>
      </c>
      <c r="H9" s="23">
        <f t="shared" ref="H9:H36" si="1">IF(C9,1,0)</f>
        <v>0</v>
      </c>
    </row>
    <row r="10" spans="1:9" ht="17.25" customHeight="1" x14ac:dyDescent="0.35">
      <c r="A10" s="171"/>
      <c r="B10" s="19">
        <v>10</v>
      </c>
      <c r="C10" s="153" t="b">
        <v>0</v>
      </c>
      <c r="D10" s="5">
        <v>10</v>
      </c>
      <c r="E10" s="5">
        <f t="shared" si="0"/>
        <v>0</v>
      </c>
      <c r="G10" s="32" t="s">
        <v>122</v>
      </c>
      <c r="H10" s="23">
        <f t="shared" si="1"/>
        <v>0</v>
      </c>
    </row>
    <row r="11" spans="1:9" x14ac:dyDescent="0.35">
      <c r="A11" s="171"/>
      <c r="B11" s="19">
        <v>8</v>
      </c>
      <c r="C11" s="290" t="b">
        <v>0</v>
      </c>
      <c r="D11" s="5">
        <v>5</v>
      </c>
      <c r="E11" s="5">
        <f t="shared" si="0"/>
        <v>0</v>
      </c>
      <c r="H11" s="23">
        <f t="shared" si="1"/>
        <v>0</v>
      </c>
    </row>
    <row r="12" spans="1:9" s="274" customFormat="1" ht="16" thickBot="1" x14ac:dyDescent="0.4">
      <c r="A12" s="171"/>
      <c r="B12" s="49" t="s">
        <v>715</v>
      </c>
      <c r="C12" s="181" t="b">
        <v>0</v>
      </c>
      <c r="D12" s="275">
        <v>0</v>
      </c>
      <c r="E12" s="275">
        <f t="shared" si="0"/>
        <v>0</v>
      </c>
      <c r="H12" s="282"/>
      <c r="I12" s="282"/>
    </row>
    <row r="13" spans="1:9" x14ac:dyDescent="0.35">
      <c r="A13" s="171"/>
      <c r="B13" s="19" t="s">
        <v>192</v>
      </c>
      <c r="C13" s="153" t="b">
        <v>0</v>
      </c>
      <c r="D13" s="5">
        <v>20</v>
      </c>
      <c r="E13" s="5">
        <f t="shared" si="0"/>
        <v>0</v>
      </c>
      <c r="H13" s="23">
        <f t="shared" si="1"/>
        <v>0</v>
      </c>
    </row>
    <row r="14" spans="1:9" x14ac:dyDescent="0.35">
      <c r="A14" s="171"/>
      <c r="B14" s="19">
        <v>10</v>
      </c>
      <c r="C14" s="153" t="b">
        <v>0</v>
      </c>
      <c r="D14" s="5">
        <v>15</v>
      </c>
      <c r="E14" s="5">
        <f t="shared" si="0"/>
        <v>0</v>
      </c>
      <c r="H14" s="23">
        <f t="shared" si="1"/>
        <v>0</v>
      </c>
    </row>
    <row r="15" spans="1:9" x14ac:dyDescent="0.35">
      <c r="A15" s="171"/>
      <c r="B15" s="19">
        <v>8</v>
      </c>
      <c r="C15" s="290" t="b">
        <v>0</v>
      </c>
      <c r="D15" s="5">
        <v>10</v>
      </c>
      <c r="E15" s="5">
        <f t="shared" si="0"/>
        <v>0</v>
      </c>
      <c r="H15" s="23">
        <f t="shared" si="1"/>
        <v>0</v>
      </c>
    </row>
    <row r="16" spans="1:9" x14ac:dyDescent="0.35">
      <c r="A16" s="171"/>
      <c r="B16" s="19">
        <v>6</v>
      </c>
      <c r="C16" s="290" t="b">
        <v>0</v>
      </c>
      <c r="D16" s="5">
        <v>5</v>
      </c>
      <c r="E16" s="5">
        <f t="shared" si="0"/>
        <v>0</v>
      </c>
      <c r="H16" s="23">
        <f t="shared" si="1"/>
        <v>0</v>
      </c>
    </row>
    <row r="17" spans="1:9" s="274" customFormat="1" ht="16" thickBot="1" x14ac:dyDescent="0.4">
      <c r="A17" s="171"/>
      <c r="B17" s="49" t="s">
        <v>716</v>
      </c>
      <c r="C17" s="181" t="b">
        <v>0</v>
      </c>
      <c r="D17" s="275">
        <v>0</v>
      </c>
      <c r="E17" s="275">
        <f t="shared" si="0"/>
        <v>0</v>
      </c>
      <c r="H17" s="282"/>
      <c r="I17" s="282"/>
    </row>
    <row r="18" spans="1:9" x14ac:dyDescent="0.35">
      <c r="A18" s="171"/>
      <c r="B18" s="19" t="s">
        <v>193</v>
      </c>
      <c r="C18" s="153" t="b">
        <v>0</v>
      </c>
      <c r="D18" s="5">
        <v>20</v>
      </c>
      <c r="E18" s="5">
        <f t="shared" si="0"/>
        <v>0</v>
      </c>
      <c r="H18" s="23">
        <f t="shared" si="1"/>
        <v>0</v>
      </c>
    </row>
    <row r="19" spans="1:9" x14ac:dyDescent="0.35">
      <c r="A19" s="171"/>
      <c r="B19" s="19">
        <v>7</v>
      </c>
      <c r="C19" s="153" t="b">
        <v>0</v>
      </c>
      <c r="D19" s="5">
        <v>15</v>
      </c>
      <c r="E19" s="5">
        <f t="shared" si="0"/>
        <v>0</v>
      </c>
      <c r="H19" s="23">
        <f t="shared" si="1"/>
        <v>0</v>
      </c>
    </row>
    <row r="20" spans="1:9" x14ac:dyDescent="0.35">
      <c r="A20" s="171"/>
      <c r="B20" s="19">
        <v>5</v>
      </c>
      <c r="C20" s="153" t="b">
        <v>0</v>
      </c>
      <c r="D20" s="5">
        <v>10</v>
      </c>
      <c r="E20" s="5">
        <f t="shared" si="0"/>
        <v>0</v>
      </c>
      <c r="H20" s="23">
        <f t="shared" si="1"/>
        <v>0</v>
      </c>
    </row>
    <row r="21" spans="1:9" x14ac:dyDescent="0.35">
      <c r="A21" s="171"/>
      <c r="B21" s="19">
        <v>4</v>
      </c>
      <c r="C21" s="290" t="b">
        <v>0</v>
      </c>
      <c r="D21" s="5">
        <v>5</v>
      </c>
      <c r="E21" s="5">
        <f t="shared" si="0"/>
        <v>0</v>
      </c>
      <c r="H21" s="23">
        <f t="shared" si="1"/>
        <v>0</v>
      </c>
    </row>
    <row r="22" spans="1:9" s="274" customFormat="1" ht="16" thickBot="1" x14ac:dyDescent="0.4">
      <c r="A22" s="171"/>
      <c r="B22" s="49" t="s">
        <v>720</v>
      </c>
      <c r="C22" s="311" t="b">
        <v>0</v>
      </c>
      <c r="D22" s="275">
        <v>0</v>
      </c>
      <c r="E22" s="275">
        <f t="shared" si="0"/>
        <v>0</v>
      </c>
      <c r="H22" s="282"/>
      <c r="I22" s="282"/>
    </row>
    <row r="23" spans="1:9" x14ac:dyDescent="0.35">
      <c r="A23" s="171"/>
      <c r="B23" s="19" t="s">
        <v>194</v>
      </c>
      <c r="C23" s="153" t="b">
        <v>0</v>
      </c>
      <c r="D23" s="5">
        <v>20</v>
      </c>
      <c r="E23" s="5">
        <f t="shared" si="0"/>
        <v>0</v>
      </c>
      <c r="H23" s="23">
        <f t="shared" si="1"/>
        <v>0</v>
      </c>
    </row>
    <row r="24" spans="1:9" x14ac:dyDescent="0.35">
      <c r="A24" s="171"/>
      <c r="B24" s="19">
        <v>5</v>
      </c>
      <c r="C24" s="153" t="b">
        <v>0</v>
      </c>
      <c r="D24" s="5">
        <v>15</v>
      </c>
      <c r="E24" s="5">
        <f t="shared" si="0"/>
        <v>0</v>
      </c>
      <c r="H24" s="23">
        <f t="shared" si="1"/>
        <v>0</v>
      </c>
    </row>
    <row r="25" spans="1:9" x14ac:dyDescent="0.35">
      <c r="A25" s="171"/>
      <c r="B25" s="19">
        <v>4</v>
      </c>
      <c r="C25" s="153" t="b">
        <v>0</v>
      </c>
      <c r="D25" s="5">
        <v>10</v>
      </c>
      <c r="E25" s="5">
        <f t="shared" si="0"/>
        <v>0</v>
      </c>
      <c r="H25" s="23">
        <f t="shared" si="1"/>
        <v>0</v>
      </c>
    </row>
    <row r="26" spans="1:9" x14ac:dyDescent="0.35">
      <c r="A26" s="171"/>
      <c r="B26" s="30">
        <v>3</v>
      </c>
      <c r="C26" s="298" t="b">
        <v>0</v>
      </c>
      <c r="D26" s="5">
        <v>5</v>
      </c>
      <c r="E26" s="5">
        <f t="shared" si="0"/>
        <v>0</v>
      </c>
      <c r="H26" s="23">
        <f t="shared" si="1"/>
        <v>0</v>
      </c>
    </row>
    <row r="27" spans="1:9" s="274" customFormat="1" ht="16" thickBot="1" x14ac:dyDescent="0.4">
      <c r="A27" s="171"/>
      <c r="B27" s="49" t="s">
        <v>717</v>
      </c>
      <c r="C27" s="311" t="b">
        <v>0</v>
      </c>
      <c r="D27" s="275">
        <v>0</v>
      </c>
      <c r="E27" s="275">
        <f t="shared" si="0"/>
        <v>0</v>
      </c>
      <c r="H27" s="282"/>
      <c r="I27" s="282"/>
    </row>
    <row r="28" spans="1:9" x14ac:dyDescent="0.35">
      <c r="A28" s="171"/>
      <c r="B28" s="19" t="s">
        <v>195</v>
      </c>
      <c r="C28" s="153" t="b">
        <v>0</v>
      </c>
      <c r="D28" s="5">
        <v>20</v>
      </c>
      <c r="E28" s="275">
        <f t="shared" si="0"/>
        <v>0</v>
      </c>
      <c r="H28" s="23">
        <f t="shared" si="1"/>
        <v>0</v>
      </c>
    </row>
    <row r="29" spans="1:9" x14ac:dyDescent="0.35">
      <c r="A29" s="171"/>
      <c r="B29" s="19">
        <v>4</v>
      </c>
      <c r="C29" s="153" t="b">
        <v>0</v>
      </c>
      <c r="D29" s="5">
        <v>15</v>
      </c>
      <c r="E29" s="275">
        <f t="shared" si="0"/>
        <v>0</v>
      </c>
      <c r="H29" s="23">
        <f t="shared" si="1"/>
        <v>0</v>
      </c>
    </row>
    <row r="30" spans="1:9" x14ac:dyDescent="0.35">
      <c r="A30" s="171"/>
      <c r="B30" s="19">
        <v>3</v>
      </c>
      <c r="C30" s="290" t="b">
        <v>0</v>
      </c>
      <c r="D30" s="5">
        <v>10</v>
      </c>
      <c r="E30" s="275">
        <f t="shared" si="0"/>
        <v>0</v>
      </c>
      <c r="H30" s="23">
        <f t="shared" si="1"/>
        <v>0</v>
      </c>
    </row>
    <row r="31" spans="1:9" x14ac:dyDescent="0.35">
      <c r="A31" s="171"/>
      <c r="B31" s="19">
        <v>2</v>
      </c>
      <c r="C31" s="290" t="b">
        <v>0</v>
      </c>
      <c r="D31" s="5">
        <v>5</v>
      </c>
      <c r="E31" s="275">
        <f t="shared" si="0"/>
        <v>0</v>
      </c>
      <c r="H31" s="23">
        <f t="shared" si="1"/>
        <v>0</v>
      </c>
    </row>
    <row r="32" spans="1:9" s="274" customFormat="1" ht="16" thickBot="1" x14ac:dyDescent="0.4">
      <c r="A32" s="171"/>
      <c r="B32" s="49" t="s">
        <v>718</v>
      </c>
      <c r="C32" s="311" t="b">
        <v>0</v>
      </c>
      <c r="D32" s="275">
        <v>0</v>
      </c>
      <c r="E32" s="275">
        <f t="shared" si="0"/>
        <v>0</v>
      </c>
      <c r="H32" s="282"/>
      <c r="I32" s="282"/>
    </row>
    <row r="33" spans="1:9" x14ac:dyDescent="0.35">
      <c r="A33" s="171"/>
      <c r="B33" s="19" t="s">
        <v>196</v>
      </c>
      <c r="C33" s="153" t="b">
        <v>0</v>
      </c>
      <c r="D33" s="5">
        <v>20</v>
      </c>
      <c r="E33" s="275">
        <f t="shared" si="0"/>
        <v>0</v>
      </c>
      <c r="H33" s="23">
        <f t="shared" si="1"/>
        <v>0</v>
      </c>
    </row>
    <row r="34" spans="1:9" x14ac:dyDescent="0.35">
      <c r="A34" s="171"/>
      <c r="B34" s="19">
        <v>3</v>
      </c>
      <c r="C34" s="153" t="b">
        <v>0</v>
      </c>
      <c r="D34" s="5">
        <v>15</v>
      </c>
      <c r="E34" s="275">
        <f t="shared" si="0"/>
        <v>0</v>
      </c>
      <c r="H34" s="23">
        <f t="shared" si="1"/>
        <v>0</v>
      </c>
    </row>
    <row r="35" spans="1:9" x14ac:dyDescent="0.35">
      <c r="A35" s="171"/>
      <c r="B35" s="19">
        <v>2</v>
      </c>
      <c r="C35" s="153" t="b">
        <v>0</v>
      </c>
      <c r="D35" s="5">
        <v>10</v>
      </c>
      <c r="E35" s="275">
        <f t="shared" si="0"/>
        <v>0</v>
      </c>
      <c r="H35" s="23">
        <f t="shared" si="1"/>
        <v>0</v>
      </c>
    </row>
    <row r="36" spans="1:9" x14ac:dyDescent="0.35">
      <c r="A36" s="279"/>
      <c r="B36" s="19">
        <v>1</v>
      </c>
      <c r="C36" s="303" t="b">
        <v>0</v>
      </c>
      <c r="D36" s="5">
        <v>5</v>
      </c>
      <c r="E36" s="275">
        <f t="shared" si="0"/>
        <v>0</v>
      </c>
      <c r="H36" s="23">
        <f t="shared" si="1"/>
        <v>0</v>
      </c>
    </row>
    <row r="37" spans="1:9" s="274" customFormat="1" ht="16" thickBot="1" x14ac:dyDescent="0.4">
      <c r="A37" s="293"/>
      <c r="B37" s="20" t="s">
        <v>719</v>
      </c>
      <c r="C37" s="291" t="b">
        <v>0</v>
      </c>
      <c r="D37" s="275">
        <v>0</v>
      </c>
      <c r="E37" s="275">
        <f t="shared" si="0"/>
        <v>0</v>
      </c>
      <c r="H37" s="282"/>
      <c r="I37" s="282"/>
    </row>
    <row r="38" spans="1:9" ht="33" customHeight="1" thickTop="1" thickBot="1" x14ac:dyDescent="0.4">
      <c r="A38" s="356" t="s">
        <v>166</v>
      </c>
      <c r="B38" s="357"/>
      <c r="C38" s="358"/>
    </row>
    <row r="39" spans="1:9" ht="20.25" customHeight="1" thickTop="1" thickBot="1" x14ac:dyDescent="0.4">
      <c r="A39" s="177"/>
      <c r="B39" s="53"/>
      <c r="C39" s="182" t="s">
        <v>20</v>
      </c>
      <c r="D39" s="31" t="s">
        <v>21</v>
      </c>
      <c r="E39" s="31" t="s">
        <v>32</v>
      </c>
    </row>
    <row r="40" spans="1:9" ht="21" customHeight="1" thickTop="1" x14ac:dyDescent="0.35">
      <c r="A40" s="147" t="s">
        <v>167</v>
      </c>
      <c r="B40" s="52" t="s">
        <v>667</v>
      </c>
      <c r="C40" s="153" t="b">
        <v>0</v>
      </c>
      <c r="D40" s="5">
        <v>1</v>
      </c>
      <c r="E40" s="5">
        <f t="shared" ref="E40:E44" si="2">IF(C40,D40,0)</f>
        <v>0</v>
      </c>
    </row>
    <row r="41" spans="1:9" ht="37.5" customHeight="1" x14ac:dyDescent="0.35">
      <c r="A41" s="144" t="s">
        <v>168</v>
      </c>
      <c r="B41" s="10" t="s">
        <v>668</v>
      </c>
      <c r="C41" s="153" t="b">
        <v>0</v>
      </c>
      <c r="D41" s="5">
        <v>3</v>
      </c>
      <c r="E41" s="5">
        <f t="shared" si="2"/>
        <v>0</v>
      </c>
    </row>
    <row r="42" spans="1:9" ht="35.25" customHeight="1" x14ac:dyDescent="0.35">
      <c r="A42" s="144" t="s">
        <v>169</v>
      </c>
      <c r="B42" s="10" t="s">
        <v>704</v>
      </c>
      <c r="C42" s="153" t="b">
        <v>0</v>
      </c>
      <c r="D42" s="5">
        <v>2</v>
      </c>
      <c r="E42" s="5">
        <f t="shared" si="2"/>
        <v>0</v>
      </c>
    </row>
    <row r="43" spans="1:9" ht="23.25" customHeight="1" x14ac:dyDescent="0.35">
      <c r="A43" s="144" t="s">
        <v>170</v>
      </c>
      <c r="B43" s="10" t="s">
        <v>171</v>
      </c>
      <c r="C43" s="153" t="b">
        <v>0</v>
      </c>
      <c r="D43" s="5">
        <v>2</v>
      </c>
      <c r="E43" s="5">
        <f t="shared" si="2"/>
        <v>0</v>
      </c>
    </row>
    <row r="44" spans="1:9" ht="24" customHeight="1" thickBot="1" x14ac:dyDescent="0.4">
      <c r="A44" s="145" t="s">
        <v>172</v>
      </c>
      <c r="B44" s="12" t="s">
        <v>531</v>
      </c>
      <c r="C44" s="152" t="b">
        <v>0</v>
      </c>
      <c r="D44" s="5">
        <v>4</v>
      </c>
      <c r="E44" s="5">
        <f t="shared" si="2"/>
        <v>0</v>
      </c>
    </row>
    <row r="45" spans="1:9" ht="33" customHeight="1" thickTop="1" thickBot="1" x14ac:dyDescent="0.4">
      <c r="A45" s="328" t="s">
        <v>173</v>
      </c>
      <c r="B45" s="331"/>
      <c r="C45" s="330"/>
    </row>
    <row r="46" spans="1:9" ht="22.5" customHeight="1" thickTop="1" thickBot="1" x14ac:dyDescent="0.4">
      <c r="A46" s="183"/>
      <c r="B46" s="55"/>
      <c r="C46" s="148" t="s">
        <v>20</v>
      </c>
      <c r="D46" s="31" t="s">
        <v>21</v>
      </c>
      <c r="E46" s="31" t="s">
        <v>32</v>
      </c>
    </row>
    <row r="47" spans="1:9" ht="50.25" customHeight="1" thickTop="1" x14ac:dyDescent="0.35">
      <c r="A47" s="144" t="s">
        <v>174</v>
      </c>
      <c r="B47" s="10" t="s">
        <v>532</v>
      </c>
      <c r="C47" s="153" t="b">
        <v>0</v>
      </c>
      <c r="D47" s="23">
        <v>4</v>
      </c>
      <c r="E47" s="23">
        <f t="shared" ref="E47:E48" si="3">IF(C47,D47,0)</f>
        <v>0</v>
      </c>
    </row>
    <row r="48" spans="1:9" ht="36" customHeight="1" thickBot="1" x14ac:dyDescent="0.4">
      <c r="A48" s="145" t="s">
        <v>176</v>
      </c>
      <c r="B48" s="12" t="s">
        <v>178</v>
      </c>
      <c r="C48" s="152" t="b">
        <v>0</v>
      </c>
      <c r="D48" s="23">
        <v>2</v>
      </c>
      <c r="E48" s="23">
        <f t="shared" si="3"/>
        <v>0</v>
      </c>
    </row>
    <row r="49" spans="1:9" ht="33.75" customHeight="1" thickTop="1" thickBot="1" x14ac:dyDescent="0.4">
      <c r="A49" s="345" t="s">
        <v>179</v>
      </c>
      <c r="B49" s="346"/>
      <c r="C49" s="347"/>
    </row>
    <row r="50" spans="1:9" ht="21.75" customHeight="1" thickTop="1" thickBot="1" x14ac:dyDescent="0.4">
      <c r="A50" s="183"/>
      <c r="B50" s="54"/>
      <c r="C50" s="178" t="s">
        <v>20</v>
      </c>
      <c r="D50" s="31" t="s">
        <v>21</v>
      </c>
      <c r="E50" s="31" t="s">
        <v>32</v>
      </c>
    </row>
    <row r="51" spans="1:9" ht="27" customHeight="1" thickTop="1" thickBot="1" x14ac:dyDescent="0.4">
      <c r="A51" s="345" t="s">
        <v>608</v>
      </c>
      <c r="B51" s="346"/>
      <c r="C51" s="347"/>
    </row>
    <row r="52" spans="1:9" ht="32" thickTop="1" thickBot="1" x14ac:dyDescent="0.4">
      <c r="A52" s="183" t="s">
        <v>177</v>
      </c>
      <c r="B52" s="54" t="s">
        <v>670</v>
      </c>
      <c r="C52" s="160" t="b">
        <v>0</v>
      </c>
      <c r="D52" s="23">
        <v>5</v>
      </c>
      <c r="E52" s="23">
        <f t="shared" ref="E52" si="4">IF(C52,D52,0)</f>
        <v>0</v>
      </c>
    </row>
    <row r="53" spans="1:9" ht="26.25" customHeight="1" thickTop="1" thickBot="1" x14ac:dyDescent="0.4">
      <c r="A53" s="345" t="s">
        <v>609</v>
      </c>
      <c r="B53" s="346"/>
      <c r="C53" s="347"/>
      <c r="D53" s="23"/>
      <c r="E53" s="23"/>
    </row>
    <row r="54" spans="1:9" ht="25.5" customHeight="1" thickTop="1" x14ac:dyDescent="0.35">
      <c r="A54" s="147" t="s">
        <v>180</v>
      </c>
      <c r="B54" s="52" t="s">
        <v>671</v>
      </c>
      <c r="C54" s="153" t="b">
        <v>0</v>
      </c>
      <c r="D54" s="23">
        <v>2</v>
      </c>
      <c r="E54" s="23">
        <f t="shared" ref="E54:E55" si="5">IF(C54,D54,0)</f>
        <v>0</v>
      </c>
    </row>
    <row r="55" spans="1:9" ht="31.5" thickBot="1" x14ac:dyDescent="0.4">
      <c r="A55" s="145" t="s">
        <v>181</v>
      </c>
      <c r="B55" s="12" t="s">
        <v>189</v>
      </c>
      <c r="C55" s="152" t="b">
        <v>0</v>
      </c>
      <c r="D55" s="23">
        <v>3</v>
      </c>
      <c r="E55" s="23">
        <f t="shared" si="5"/>
        <v>0</v>
      </c>
    </row>
    <row r="56" spans="1:9" ht="26.25" customHeight="1" thickTop="1" thickBot="1" x14ac:dyDescent="0.4">
      <c r="A56" s="345" t="s">
        <v>610</v>
      </c>
      <c r="B56" s="346"/>
      <c r="C56" s="347"/>
      <c r="D56" s="23"/>
      <c r="E56" s="23"/>
    </row>
    <row r="57" spans="1:9" ht="34.5" customHeight="1" thickTop="1" x14ac:dyDescent="0.35">
      <c r="A57" s="147" t="s">
        <v>182</v>
      </c>
      <c r="B57" s="52" t="s">
        <v>184</v>
      </c>
      <c r="C57" s="153" t="b">
        <v>0</v>
      </c>
      <c r="D57" s="23">
        <v>4</v>
      </c>
      <c r="E57" s="23">
        <f t="shared" ref="E57:E58" si="6">IF(C57,D57,0)</f>
        <v>0</v>
      </c>
    </row>
    <row r="58" spans="1:9" ht="24" customHeight="1" thickBot="1" x14ac:dyDescent="0.4">
      <c r="A58" s="145" t="s">
        <v>183</v>
      </c>
      <c r="B58" s="12" t="s">
        <v>186</v>
      </c>
      <c r="C58" s="152" t="b">
        <v>0</v>
      </c>
      <c r="D58" s="23">
        <v>4</v>
      </c>
      <c r="E58" s="23">
        <f t="shared" si="6"/>
        <v>0</v>
      </c>
    </row>
    <row r="59" spans="1:9" ht="28.5" customHeight="1" thickTop="1" thickBot="1" x14ac:dyDescent="0.4">
      <c r="A59" s="345" t="s">
        <v>611</v>
      </c>
      <c r="B59" s="346"/>
      <c r="C59" s="347" t="b">
        <v>0</v>
      </c>
      <c r="D59" s="23"/>
      <c r="E59" s="23"/>
    </row>
    <row r="60" spans="1:9" ht="37.5" customHeight="1" thickTop="1" thickBot="1" x14ac:dyDescent="0.4">
      <c r="A60" s="158" t="s">
        <v>185</v>
      </c>
      <c r="B60" s="56" t="s">
        <v>188</v>
      </c>
      <c r="C60" s="184" t="b">
        <v>0</v>
      </c>
      <c r="D60" s="23">
        <v>1</v>
      </c>
      <c r="E60" s="23">
        <f t="shared" ref="E60" si="7">IF(C60,D60,0)</f>
        <v>0</v>
      </c>
    </row>
    <row r="61" spans="1:9" s="72" customFormat="1" ht="30" customHeight="1" thickTop="1" thickBot="1" x14ac:dyDescent="0.4">
      <c r="A61" s="328" t="s">
        <v>198</v>
      </c>
      <c r="B61" s="331"/>
      <c r="C61" s="185"/>
      <c r="D61" s="23"/>
      <c r="E61" s="23"/>
      <c r="F61" s="1"/>
      <c r="G61" s="1"/>
      <c r="H61" s="23"/>
      <c r="I61" s="282"/>
    </row>
    <row r="62" spans="1:9" s="72" customFormat="1" ht="66" customHeight="1" thickTop="1" thickBot="1" x14ac:dyDescent="0.4">
      <c r="A62" s="177"/>
      <c r="B62" s="51" t="s">
        <v>199</v>
      </c>
      <c r="C62" s="148"/>
      <c r="D62" s="31" t="s">
        <v>21</v>
      </c>
      <c r="E62" s="31" t="s">
        <v>32</v>
      </c>
      <c r="F62" s="1"/>
      <c r="G62" s="1"/>
      <c r="H62" s="23"/>
      <c r="I62" s="282"/>
    </row>
    <row r="63" spans="1:9" s="72" customFormat="1" ht="94" thickTop="1" thickBot="1" x14ac:dyDescent="0.4">
      <c r="A63" s="186" t="s">
        <v>187</v>
      </c>
      <c r="B63" s="58" t="s">
        <v>200</v>
      </c>
      <c r="C63" s="180"/>
      <c r="D63" s="23"/>
      <c r="E63" s="23"/>
      <c r="F63" s="1"/>
      <c r="G63" s="1"/>
      <c r="H63" s="23"/>
      <c r="I63" s="282"/>
    </row>
    <row r="64" spans="1:9" s="72" customFormat="1" x14ac:dyDescent="0.35">
      <c r="A64" s="171"/>
      <c r="B64" s="19" t="s">
        <v>212</v>
      </c>
      <c r="C64" s="153" t="b">
        <v>0</v>
      </c>
      <c r="D64" s="23">
        <v>10</v>
      </c>
      <c r="E64" s="23">
        <f>IF(C64,D64,0)</f>
        <v>0</v>
      </c>
      <c r="F64" s="1"/>
      <c r="G64" s="5" t="str">
        <f>IF(I64=0,"Select One Answer for This Standard","")</f>
        <v>Select One Answer for This Standard</v>
      </c>
      <c r="H64" s="23">
        <f>IF(C64,1,0)</f>
        <v>0</v>
      </c>
      <c r="I64" s="282">
        <f>SUM(H64:H82)</f>
        <v>0</v>
      </c>
    </row>
    <row r="65" spans="1:9" s="72" customFormat="1" x14ac:dyDescent="0.35">
      <c r="A65" s="171"/>
      <c r="B65" s="19">
        <v>9</v>
      </c>
      <c r="C65" s="151" t="b">
        <v>0</v>
      </c>
      <c r="D65" s="23">
        <v>8</v>
      </c>
      <c r="E65" s="23">
        <f t="shared" ref="E65:E90" si="8">IF(C65,D65,0)</f>
        <v>0</v>
      </c>
      <c r="F65" s="1"/>
      <c r="G65" s="17" t="s">
        <v>122</v>
      </c>
      <c r="H65" s="23">
        <f t="shared" ref="H65:H82" si="9">IF(C65,1,0)</f>
        <v>0</v>
      </c>
      <c r="I65" s="282"/>
    </row>
    <row r="66" spans="1:9" s="72" customFormat="1" x14ac:dyDescent="0.35">
      <c r="A66" s="171"/>
      <c r="B66" s="19">
        <v>6</v>
      </c>
      <c r="C66" s="151" t="b">
        <v>0</v>
      </c>
      <c r="D66" s="23">
        <v>7</v>
      </c>
      <c r="E66" s="23">
        <f t="shared" si="8"/>
        <v>0</v>
      </c>
      <c r="F66" s="1"/>
      <c r="G66" s="17" t="s">
        <v>122</v>
      </c>
      <c r="H66" s="23">
        <f t="shared" si="9"/>
        <v>0</v>
      </c>
      <c r="I66" s="282"/>
    </row>
    <row r="67" spans="1:9" s="72" customFormat="1" x14ac:dyDescent="0.35">
      <c r="A67" s="171"/>
      <c r="B67" s="30">
        <v>4</v>
      </c>
      <c r="C67" s="298" t="b">
        <v>0</v>
      </c>
      <c r="D67" s="23">
        <v>6</v>
      </c>
      <c r="E67" s="23">
        <f t="shared" si="8"/>
        <v>0</v>
      </c>
      <c r="F67" s="1"/>
      <c r="G67" s="1"/>
      <c r="H67" s="23">
        <f t="shared" si="9"/>
        <v>0</v>
      </c>
      <c r="I67" s="282"/>
    </row>
    <row r="68" spans="1:9" s="273" customFormat="1" ht="16" thickBot="1" x14ac:dyDescent="0.4">
      <c r="A68" s="171"/>
      <c r="B68" s="49" t="s">
        <v>720</v>
      </c>
      <c r="C68" s="181" t="b">
        <v>0</v>
      </c>
      <c r="D68" s="282">
        <v>0</v>
      </c>
      <c r="E68" s="282">
        <v>0</v>
      </c>
      <c r="F68" s="274"/>
      <c r="G68" s="274"/>
      <c r="H68" s="282"/>
      <c r="I68" s="282"/>
    </row>
    <row r="69" spans="1:9" s="72" customFormat="1" x14ac:dyDescent="0.35">
      <c r="A69" s="171"/>
      <c r="B69" s="19" t="s">
        <v>213</v>
      </c>
      <c r="C69" s="153" t="b">
        <v>0</v>
      </c>
      <c r="D69" s="23">
        <v>10</v>
      </c>
      <c r="E69" s="23">
        <f t="shared" si="8"/>
        <v>0</v>
      </c>
      <c r="F69" s="1"/>
      <c r="G69" s="1"/>
      <c r="H69" s="23">
        <f t="shared" si="9"/>
        <v>0</v>
      </c>
      <c r="I69" s="282"/>
    </row>
    <row r="70" spans="1:9" s="72" customFormat="1" x14ac:dyDescent="0.35">
      <c r="A70" s="171"/>
      <c r="B70" s="19">
        <v>8</v>
      </c>
      <c r="C70" s="151" t="b">
        <v>0</v>
      </c>
      <c r="D70" s="23">
        <v>8</v>
      </c>
      <c r="E70" s="23">
        <f t="shared" si="8"/>
        <v>0</v>
      </c>
      <c r="F70" s="1"/>
      <c r="G70" s="1"/>
      <c r="H70" s="23">
        <f t="shared" si="9"/>
        <v>0</v>
      </c>
      <c r="I70" s="282"/>
    </row>
    <row r="71" spans="1:9" s="72" customFormat="1" x14ac:dyDescent="0.35">
      <c r="A71" s="171"/>
      <c r="B71" s="19">
        <v>6</v>
      </c>
      <c r="C71" s="151" t="b">
        <v>0</v>
      </c>
      <c r="D71" s="23">
        <v>7</v>
      </c>
      <c r="E71" s="23">
        <f t="shared" si="8"/>
        <v>0</v>
      </c>
      <c r="F71" s="1"/>
      <c r="G71" s="1"/>
      <c r="H71" s="23">
        <f t="shared" si="9"/>
        <v>0</v>
      </c>
      <c r="I71" s="282"/>
    </row>
    <row r="72" spans="1:9" s="72" customFormat="1" x14ac:dyDescent="0.35">
      <c r="A72" s="171"/>
      <c r="B72" s="30">
        <v>4</v>
      </c>
      <c r="C72" s="298" t="b">
        <v>0</v>
      </c>
      <c r="D72" s="23">
        <v>6</v>
      </c>
      <c r="E72" s="23">
        <f t="shared" si="8"/>
        <v>0</v>
      </c>
      <c r="F72" s="1"/>
      <c r="G72" s="1"/>
      <c r="H72" s="23">
        <f t="shared" si="9"/>
        <v>0</v>
      </c>
      <c r="I72" s="282"/>
    </row>
    <row r="73" spans="1:9" s="273" customFormat="1" ht="16" thickBot="1" x14ac:dyDescent="0.4">
      <c r="A73" s="171"/>
      <c r="B73" s="49" t="s">
        <v>720</v>
      </c>
      <c r="C73" s="181" t="b">
        <v>0</v>
      </c>
      <c r="D73" s="282">
        <v>0</v>
      </c>
      <c r="E73" s="282">
        <f t="shared" si="8"/>
        <v>0</v>
      </c>
      <c r="F73" s="274"/>
      <c r="G73" s="274"/>
      <c r="H73" s="282"/>
      <c r="I73" s="282"/>
    </row>
    <row r="74" spans="1:9" s="72" customFormat="1" x14ac:dyDescent="0.35">
      <c r="A74" s="171"/>
      <c r="B74" s="19" t="s">
        <v>214</v>
      </c>
      <c r="C74" s="153" t="b">
        <v>0</v>
      </c>
      <c r="D74" s="23">
        <v>10</v>
      </c>
      <c r="E74" s="23">
        <f t="shared" si="8"/>
        <v>0</v>
      </c>
      <c r="F74" s="1"/>
      <c r="G74" s="1"/>
      <c r="H74" s="23">
        <f t="shared" si="9"/>
        <v>0</v>
      </c>
      <c r="I74" s="282"/>
    </row>
    <row r="75" spans="1:9" s="72" customFormat="1" x14ac:dyDescent="0.35">
      <c r="A75" s="171"/>
      <c r="B75" s="19">
        <v>6</v>
      </c>
      <c r="C75" s="151" t="b">
        <v>0</v>
      </c>
      <c r="D75" s="23">
        <v>8</v>
      </c>
      <c r="E75" s="23">
        <f t="shared" si="8"/>
        <v>0</v>
      </c>
      <c r="F75" s="1"/>
      <c r="G75" s="1"/>
      <c r="H75" s="23">
        <f t="shared" si="9"/>
        <v>0</v>
      </c>
      <c r="I75" s="282"/>
    </row>
    <row r="76" spans="1:9" s="72" customFormat="1" x14ac:dyDescent="0.35">
      <c r="A76" s="171"/>
      <c r="B76" s="19">
        <v>4</v>
      </c>
      <c r="C76" s="151" t="b">
        <v>0</v>
      </c>
      <c r="D76" s="23">
        <v>7</v>
      </c>
      <c r="E76" s="23">
        <f t="shared" si="8"/>
        <v>0</v>
      </c>
      <c r="F76" s="1"/>
      <c r="G76" s="1"/>
      <c r="H76" s="23">
        <f t="shared" si="9"/>
        <v>0</v>
      </c>
      <c r="I76" s="282"/>
    </row>
    <row r="77" spans="1:9" s="72" customFormat="1" x14ac:dyDescent="0.35">
      <c r="A77" s="171"/>
      <c r="B77" s="30">
        <v>2</v>
      </c>
      <c r="C77" s="298" t="b">
        <v>0</v>
      </c>
      <c r="D77" s="23">
        <v>6</v>
      </c>
      <c r="E77" s="23">
        <f t="shared" si="8"/>
        <v>0</v>
      </c>
      <c r="F77" s="1"/>
      <c r="G77" s="1"/>
      <c r="H77" s="23">
        <f t="shared" si="9"/>
        <v>0</v>
      </c>
      <c r="I77" s="282"/>
    </row>
    <row r="78" spans="1:9" s="273" customFormat="1" ht="16" thickBot="1" x14ac:dyDescent="0.4">
      <c r="A78" s="171"/>
      <c r="B78" s="49" t="s">
        <v>718</v>
      </c>
      <c r="C78" s="181" t="b">
        <v>0</v>
      </c>
      <c r="D78" s="282">
        <v>0</v>
      </c>
      <c r="E78" s="282">
        <f t="shared" si="8"/>
        <v>0</v>
      </c>
      <c r="F78" s="274"/>
      <c r="G78" s="274"/>
      <c r="H78" s="282"/>
      <c r="I78" s="282"/>
    </row>
    <row r="79" spans="1:9" s="72" customFormat="1" x14ac:dyDescent="0.35">
      <c r="A79" s="171"/>
      <c r="B79" s="19" t="s">
        <v>215</v>
      </c>
      <c r="C79" s="153" t="b">
        <v>0</v>
      </c>
      <c r="D79" s="23">
        <v>10</v>
      </c>
      <c r="E79" s="282">
        <f t="shared" si="8"/>
        <v>0</v>
      </c>
      <c r="F79" s="1"/>
      <c r="G79" s="1"/>
      <c r="H79" s="23">
        <f t="shared" si="9"/>
        <v>0</v>
      </c>
      <c r="I79" s="282"/>
    </row>
    <row r="80" spans="1:9" s="72" customFormat="1" x14ac:dyDescent="0.35">
      <c r="A80" s="171"/>
      <c r="B80" s="19">
        <v>4</v>
      </c>
      <c r="C80" s="151" t="b">
        <v>0</v>
      </c>
      <c r="D80" s="23">
        <v>8</v>
      </c>
      <c r="E80" s="282">
        <f t="shared" si="8"/>
        <v>0</v>
      </c>
      <c r="F80" s="1"/>
      <c r="G80" s="1"/>
      <c r="H80" s="23">
        <f t="shared" si="9"/>
        <v>0</v>
      </c>
      <c r="I80" s="282"/>
    </row>
    <row r="81" spans="1:9" s="72" customFormat="1" x14ac:dyDescent="0.35">
      <c r="A81" s="171"/>
      <c r="B81" s="19">
        <v>2</v>
      </c>
      <c r="C81" s="151" t="b">
        <v>0</v>
      </c>
      <c r="D81" s="23">
        <v>7</v>
      </c>
      <c r="E81" s="282">
        <f t="shared" si="8"/>
        <v>0</v>
      </c>
      <c r="F81" s="1"/>
      <c r="G81" s="1"/>
      <c r="H81" s="23">
        <f t="shared" si="9"/>
        <v>0</v>
      </c>
      <c r="I81" s="282"/>
    </row>
    <row r="82" spans="1:9" s="72" customFormat="1" x14ac:dyDescent="0.35">
      <c r="A82" s="171"/>
      <c r="B82" s="19">
        <v>1</v>
      </c>
      <c r="C82" s="151" t="b">
        <v>0</v>
      </c>
      <c r="D82" s="23">
        <v>6</v>
      </c>
      <c r="E82" s="282">
        <f t="shared" si="8"/>
        <v>0</v>
      </c>
      <c r="F82" s="1"/>
      <c r="G82" s="1"/>
      <c r="H82" s="23">
        <f t="shared" si="9"/>
        <v>0</v>
      </c>
      <c r="I82" s="282"/>
    </row>
    <row r="83" spans="1:9" s="273" customFormat="1" x14ac:dyDescent="0.35">
      <c r="A83" s="171"/>
      <c r="B83" s="19" t="s">
        <v>719</v>
      </c>
      <c r="C83" s="290" t="b">
        <v>0</v>
      </c>
      <c r="D83" s="282">
        <v>0</v>
      </c>
      <c r="E83" s="282">
        <f t="shared" si="8"/>
        <v>0</v>
      </c>
      <c r="F83" s="274"/>
      <c r="G83" s="274"/>
      <c r="H83" s="282"/>
      <c r="I83" s="282"/>
    </row>
    <row r="84" spans="1:9" s="72" customFormat="1" ht="36" customHeight="1" x14ac:dyDescent="0.35">
      <c r="A84" s="144" t="s">
        <v>533</v>
      </c>
      <c r="B84" s="57" t="s">
        <v>672</v>
      </c>
      <c r="C84" s="151" t="b">
        <v>0</v>
      </c>
      <c r="D84" s="23">
        <v>6</v>
      </c>
      <c r="E84" s="23">
        <f t="shared" si="8"/>
        <v>0</v>
      </c>
      <c r="F84" s="1"/>
      <c r="G84" s="1"/>
      <c r="H84" s="23"/>
      <c r="I84" s="282"/>
    </row>
    <row r="85" spans="1:9" s="72" customFormat="1" ht="22.5" customHeight="1" x14ac:dyDescent="0.35">
      <c r="A85" s="144" t="s">
        <v>534</v>
      </c>
      <c r="B85" s="57" t="s">
        <v>201</v>
      </c>
      <c r="C85" s="151" t="b">
        <v>0</v>
      </c>
      <c r="D85" s="23">
        <v>4</v>
      </c>
      <c r="E85" s="23">
        <f t="shared" si="8"/>
        <v>0</v>
      </c>
      <c r="F85" s="1"/>
      <c r="G85" s="1"/>
      <c r="H85" s="23"/>
      <c r="I85" s="282"/>
    </row>
    <row r="86" spans="1:9" s="72" customFormat="1" ht="36.75" customHeight="1" x14ac:dyDescent="0.35">
      <c r="A86" s="144" t="s">
        <v>535</v>
      </c>
      <c r="B86" s="10" t="s">
        <v>202</v>
      </c>
      <c r="C86" s="151" t="b">
        <v>0</v>
      </c>
      <c r="D86" s="23">
        <v>2</v>
      </c>
      <c r="E86" s="23">
        <f t="shared" si="8"/>
        <v>0</v>
      </c>
      <c r="F86" s="1"/>
      <c r="G86" s="1"/>
      <c r="H86" s="23"/>
      <c r="I86" s="282"/>
    </row>
    <row r="87" spans="1:9" s="72" customFormat="1" ht="23.25" customHeight="1" x14ac:dyDescent="0.35">
      <c r="A87" s="144" t="s">
        <v>536</v>
      </c>
      <c r="B87" s="10" t="s">
        <v>203</v>
      </c>
      <c r="C87" s="151" t="b">
        <v>0</v>
      </c>
      <c r="D87" s="23">
        <v>2</v>
      </c>
      <c r="E87" s="23">
        <f t="shared" si="8"/>
        <v>0</v>
      </c>
      <c r="F87" s="1"/>
      <c r="G87" s="1"/>
      <c r="H87" s="23"/>
      <c r="I87" s="282"/>
    </row>
    <row r="88" spans="1:9" s="72" customFormat="1" ht="35.25" customHeight="1" x14ac:dyDescent="0.35">
      <c r="A88" s="144" t="s">
        <v>537</v>
      </c>
      <c r="B88" s="10" t="s">
        <v>204</v>
      </c>
      <c r="C88" s="151" t="b">
        <v>0</v>
      </c>
      <c r="D88" s="23">
        <v>2</v>
      </c>
      <c r="E88" s="23">
        <f t="shared" si="8"/>
        <v>0</v>
      </c>
      <c r="F88" s="1"/>
      <c r="G88" s="1"/>
      <c r="H88" s="23"/>
      <c r="I88" s="282"/>
    </row>
    <row r="89" spans="1:9" s="72" customFormat="1" ht="37.5" customHeight="1" x14ac:dyDescent="0.35">
      <c r="A89" s="144" t="s">
        <v>538</v>
      </c>
      <c r="B89" s="10" t="s">
        <v>205</v>
      </c>
      <c r="C89" s="151" t="b">
        <v>0</v>
      </c>
      <c r="D89" s="23">
        <v>2</v>
      </c>
      <c r="E89" s="23">
        <f t="shared" si="8"/>
        <v>0</v>
      </c>
      <c r="F89" s="1"/>
      <c r="G89" s="1"/>
      <c r="H89" s="23"/>
      <c r="I89" s="282"/>
    </row>
    <row r="90" spans="1:9" s="72" customFormat="1" ht="36.75" customHeight="1" thickBot="1" x14ac:dyDescent="0.4">
      <c r="A90" s="288" t="s">
        <v>539</v>
      </c>
      <c r="B90" s="12" t="s">
        <v>206</v>
      </c>
      <c r="C90" s="152" t="b">
        <v>0</v>
      </c>
      <c r="D90" s="23">
        <v>2</v>
      </c>
      <c r="E90" s="23">
        <f t="shared" si="8"/>
        <v>0</v>
      </c>
      <c r="F90" s="1"/>
      <c r="G90" s="1"/>
      <c r="H90" s="23"/>
      <c r="I90" s="282"/>
    </row>
    <row r="91" spans="1:9" s="273" customFormat="1" ht="18" hidden="1" customHeight="1" thickTop="1" x14ac:dyDescent="0.35">
      <c r="A91" s="279"/>
      <c r="B91" s="285"/>
      <c r="C91" s="281"/>
      <c r="D91" s="282">
        <f>SUM(D8,D40:D44,D47:D48,D52,D54:D55,D57,D58,D60,D64,D84:D90)</f>
        <v>87</v>
      </c>
      <c r="E91" s="282">
        <f>SUM(E8:E90)</f>
        <v>0</v>
      </c>
      <c r="F91" s="274"/>
      <c r="G91" s="274"/>
      <c r="H91" s="282"/>
      <c r="I91" s="282"/>
    </row>
    <row r="92" spans="1:9" s="273" customFormat="1" ht="17.25" customHeight="1" thickTop="1" thickBot="1" x14ac:dyDescent="0.4">
      <c r="A92" s="279"/>
      <c r="B92" s="285"/>
      <c r="C92" s="281"/>
      <c r="D92" s="282"/>
      <c r="E92" s="282"/>
      <c r="F92" s="274"/>
      <c r="G92" s="274"/>
      <c r="H92" s="282"/>
      <c r="I92" s="282"/>
    </row>
    <row r="93" spans="1:9" s="273" customFormat="1" ht="19.5" customHeight="1" thickBot="1" x14ac:dyDescent="0.4">
      <c r="A93" s="279"/>
      <c r="B93" s="256" t="s">
        <v>606</v>
      </c>
      <c r="C93" s="258">
        <f>E91/D91</f>
        <v>0</v>
      </c>
      <c r="D93" s="282"/>
      <c r="E93" s="282"/>
      <c r="F93" s="274"/>
      <c r="G93" s="274"/>
      <c r="H93" s="282"/>
      <c r="I93" s="282"/>
    </row>
    <row r="94" spans="1:9" s="72" customFormat="1" ht="16" thickBot="1" x14ac:dyDescent="0.4">
      <c r="A94" s="196"/>
      <c r="B94" s="1"/>
      <c r="C94" s="21"/>
      <c r="D94" s="23"/>
      <c r="E94" s="23"/>
      <c r="F94" s="1"/>
      <c r="G94" s="1"/>
      <c r="H94" s="23"/>
      <c r="I94" s="282"/>
    </row>
    <row r="95" spans="1:9" s="72" customFormat="1" ht="43.5" customHeight="1" thickTop="1" thickBot="1" x14ac:dyDescent="0.4">
      <c r="A95" s="328" t="s">
        <v>207</v>
      </c>
      <c r="B95" s="331"/>
      <c r="C95" s="330"/>
      <c r="D95" s="23"/>
      <c r="E95" s="23"/>
      <c r="F95" s="1"/>
      <c r="G95" s="1"/>
      <c r="H95" s="23"/>
      <c r="I95" s="282"/>
    </row>
    <row r="96" spans="1:9" s="72" customFormat="1" ht="63" thickTop="1" thickBot="1" x14ac:dyDescent="0.4">
      <c r="A96" s="177"/>
      <c r="B96" s="51" t="s">
        <v>199</v>
      </c>
      <c r="C96" s="179" t="s">
        <v>20</v>
      </c>
      <c r="D96" s="31" t="s">
        <v>21</v>
      </c>
      <c r="E96" s="31" t="s">
        <v>32</v>
      </c>
      <c r="F96" s="1"/>
      <c r="G96" s="1"/>
      <c r="H96" s="23"/>
      <c r="I96" s="282"/>
    </row>
    <row r="97" spans="1:9" s="72" customFormat="1" ht="47.5" thickTop="1" thickBot="1" x14ac:dyDescent="0.4">
      <c r="A97" s="171" t="s">
        <v>607</v>
      </c>
      <c r="B97" s="48" t="s">
        <v>208</v>
      </c>
      <c r="C97" s="153"/>
      <c r="D97" s="23"/>
      <c r="E97" s="23"/>
      <c r="F97" s="1"/>
      <c r="G97" s="1"/>
      <c r="H97" s="23"/>
      <c r="I97" s="282"/>
    </row>
    <row r="98" spans="1:9" s="72" customFormat="1" x14ac:dyDescent="0.35">
      <c r="A98" s="171"/>
      <c r="B98" s="19" t="s">
        <v>216</v>
      </c>
      <c r="C98" s="151" t="b">
        <v>0</v>
      </c>
      <c r="D98" s="23">
        <v>20</v>
      </c>
      <c r="E98" s="23">
        <f t="shared" ref="E98:E134" si="10">IF(C98,D98,0)</f>
        <v>0</v>
      </c>
      <c r="F98" s="1"/>
      <c r="G98" s="5" t="str">
        <f>IF(I98=0,"Select One Answer for This Standard","")</f>
        <v>Select One Answer for This Standard</v>
      </c>
      <c r="H98" s="23">
        <f>IF(C98,1,0)</f>
        <v>0</v>
      </c>
      <c r="I98" s="282">
        <f>SUM(H98:H125)</f>
        <v>0</v>
      </c>
    </row>
    <row r="99" spans="1:9" s="72" customFormat="1" x14ac:dyDescent="0.35">
      <c r="A99" s="171"/>
      <c r="B99" s="19">
        <v>8</v>
      </c>
      <c r="C99" s="151" t="b">
        <v>0</v>
      </c>
      <c r="D99" s="23">
        <v>15</v>
      </c>
      <c r="E99" s="23">
        <f t="shared" si="10"/>
        <v>0</v>
      </c>
      <c r="F99" s="1"/>
      <c r="G99" s="17" t="s">
        <v>122</v>
      </c>
      <c r="H99" s="23">
        <f t="shared" ref="H99:H125" si="11">IF(C99,1,0)</f>
        <v>0</v>
      </c>
      <c r="I99" s="282"/>
    </row>
    <row r="100" spans="1:9" s="72" customFormat="1" x14ac:dyDescent="0.35">
      <c r="A100" s="171"/>
      <c r="B100" s="19">
        <v>6</v>
      </c>
      <c r="C100" s="151" t="b">
        <v>0</v>
      </c>
      <c r="D100" s="23">
        <v>10</v>
      </c>
      <c r="E100" s="23">
        <f t="shared" si="10"/>
        <v>0</v>
      </c>
      <c r="F100" s="1"/>
      <c r="G100" s="17" t="s">
        <v>122</v>
      </c>
      <c r="H100" s="23">
        <f t="shared" si="11"/>
        <v>0</v>
      </c>
      <c r="I100" s="282"/>
    </row>
    <row r="101" spans="1:9" s="72" customFormat="1" x14ac:dyDescent="0.35">
      <c r="A101" s="171"/>
      <c r="B101" s="30">
        <v>4</v>
      </c>
      <c r="C101" s="298" t="b">
        <v>0</v>
      </c>
      <c r="D101" s="23">
        <v>5</v>
      </c>
      <c r="E101" s="23">
        <f t="shared" si="10"/>
        <v>0</v>
      </c>
      <c r="F101" s="1"/>
      <c r="G101" s="1"/>
      <c r="H101" s="23">
        <f t="shared" si="11"/>
        <v>0</v>
      </c>
      <c r="I101" s="282"/>
    </row>
    <row r="102" spans="1:9" s="273" customFormat="1" ht="16" thickBot="1" x14ac:dyDescent="0.4">
      <c r="A102" s="171"/>
      <c r="B102" s="49" t="s">
        <v>720</v>
      </c>
      <c r="C102" s="181" t="b">
        <v>0</v>
      </c>
      <c r="D102" s="282">
        <v>0</v>
      </c>
      <c r="E102" s="282">
        <f t="shared" si="10"/>
        <v>0</v>
      </c>
      <c r="F102" s="274"/>
      <c r="G102" s="274"/>
      <c r="H102" s="282"/>
      <c r="I102" s="282"/>
    </row>
    <row r="103" spans="1:9" s="72" customFormat="1" x14ac:dyDescent="0.35">
      <c r="A103" s="171"/>
      <c r="B103" s="19" t="s">
        <v>217</v>
      </c>
      <c r="C103" s="153" t="b">
        <v>0</v>
      </c>
      <c r="D103" s="23">
        <v>20</v>
      </c>
      <c r="E103" s="282">
        <f t="shared" si="10"/>
        <v>0</v>
      </c>
      <c r="F103" s="1"/>
      <c r="G103" s="1"/>
      <c r="H103" s="23">
        <f t="shared" si="11"/>
        <v>0</v>
      </c>
      <c r="I103" s="282"/>
    </row>
    <row r="104" spans="1:9" s="72" customFormat="1" x14ac:dyDescent="0.35">
      <c r="A104" s="171"/>
      <c r="B104" s="19">
        <v>6</v>
      </c>
      <c r="C104" s="151" t="b">
        <v>0</v>
      </c>
      <c r="D104" s="23">
        <v>15</v>
      </c>
      <c r="E104" s="282">
        <f t="shared" si="10"/>
        <v>0</v>
      </c>
      <c r="F104" s="1"/>
      <c r="G104" s="1"/>
      <c r="H104" s="23">
        <f t="shared" si="11"/>
        <v>0</v>
      </c>
      <c r="I104" s="282"/>
    </row>
    <row r="105" spans="1:9" s="72" customFormat="1" x14ac:dyDescent="0.35">
      <c r="A105" s="171"/>
      <c r="B105" s="19">
        <v>4</v>
      </c>
      <c r="C105" s="151" t="b">
        <v>0</v>
      </c>
      <c r="D105" s="23">
        <v>10</v>
      </c>
      <c r="E105" s="282">
        <f t="shared" si="10"/>
        <v>0</v>
      </c>
      <c r="F105" s="1"/>
      <c r="G105" s="1"/>
      <c r="H105" s="23">
        <f t="shared" si="11"/>
        <v>0</v>
      </c>
      <c r="I105" s="282"/>
    </row>
    <row r="106" spans="1:9" s="72" customFormat="1" x14ac:dyDescent="0.35">
      <c r="A106" s="171"/>
      <c r="B106" s="30">
        <v>2</v>
      </c>
      <c r="C106" s="298" t="b">
        <v>0</v>
      </c>
      <c r="D106" s="23">
        <v>5</v>
      </c>
      <c r="E106" s="282">
        <f t="shared" si="10"/>
        <v>0</v>
      </c>
      <c r="F106" s="1"/>
      <c r="G106" s="1"/>
      <c r="H106" s="23">
        <f t="shared" si="11"/>
        <v>0</v>
      </c>
      <c r="I106" s="282"/>
    </row>
    <row r="107" spans="1:9" s="273" customFormat="1" ht="16" thickBot="1" x14ac:dyDescent="0.4">
      <c r="A107" s="171"/>
      <c r="B107" s="49" t="s">
        <v>718</v>
      </c>
      <c r="C107" s="181" t="b">
        <v>0</v>
      </c>
      <c r="D107" s="282">
        <v>0</v>
      </c>
      <c r="E107" s="282">
        <f t="shared" si="10"/>
        <v>0</v>
      </c>
      <c r="F107" s="274"/>
      <c r="G107" s="274"/>
      <c r="H107" s="282"/>
      <c r="I107" s="282"/>
    </row>
    <row r="108" spans="1:9" s="72" customFormat="1" x14ac:dyDescent="0.35">
      <c r="A108" s="171"/>
      <c r="B108" s="19" t="s">
        <v>218</v>
      </c>
      <c r="C108" s="153" t="b">
        <v>0</v>
      </c>
      <c r="D108" s="23">
        <v>20</v>
      </c>
      <c r="E108" s="282">
        <f t="shared" si="10"/>
        <v>0</v>
      </c>
      <c r="F108" s="1"/>
      <c r="G108" s="1"/>
      <c r="H108" s="23">
        <f t="shared" si="11"/>
        <v>0</v>
      </c>
      <c r="I108" s="282"/>
    </row>
    <row r="109" spans="1:9" s="72" customFormat="1" x14ac:dyDescent="0.35">
      <c r="A109" s="171"/>
      <c r="B109" s="19">
        <v>4</v>
      </c>
      <c r="C109" s="151" t="b">
        <v>0</v>
      </c>
      <c r="D109" s="23">
        <v>15</v>
      </c>
      <c r="E109" s="282">
        <f t="shared" si="10"/>
        <v>0</v>
      </c>
      <c r="F109" s="1"/>
      <c r="G109" s="1"/>
      <c r="H109" s="23">
        <f t="shared" si="11"/>
        <v>0</v>
      </c>
      <c r="I109" s="282"/>
    </row>
    <row r="110" spans="1:9" s="72" customFormat="1" x14ac:dyDescent="0.35">
      <c r="A110" s="171"/>
      <c r="B110" s="19">
        <v>3</v>
      </c>
      <c r="C110" s="151" t="b">
        <v>0</v>
      </c>
      <c r="D110" s="23">
        <v>10</v>
      </c>
      <c r="E110" s="282">
        <f t="shared" si="10"/>
        <v>0</v>
      </c>
      <c r="F110" s="1"/>
      <c r="G110" s="1"/>
      <c r="H110" s="23">
        <f t="shared" si="11"/>
        <v>0</v>
      </c>
      <c r="I110" s="282"/>
    </row>
    <row r="111" spans="1:9" s="72" customFormat="1" x14ac:dyDescent="0.35">
      <c r="A111" s="171"/>
      <c r="B111" s="30">
        <v>2</v>
      </c>
      <c r="C111" s="298" t="b">
        <v>0</v>
      </c>
      <c r="D111" s="23">
        <v>5</v>
      </c>
      <c r="E111" s="282">
        <f t="shared" si="10"/>
        <v>0</v>
      </c>
      <c r="F111" s="1"/>
      <c r="G111" s="1"/>
      <c r="H111" s="23">
        <f t="shared" si="11"/>
        <v>0</v>
      </c>
      <c r="I111" s="282"/>
    </row>
    <row r="112" spans="1:9" s="273" customFormat="1" ht="16" thickBot="1" x14ac:dyDescent="0.4">
      <c r="A112" s="171"/>
      <c r="B112" s="49" t="s">
        <v>718</v>
      </c>
      <c r="C112" s="181" t="b">
        <v>0</v>
      </c>
      <c r="D112" s="282">
        <v>0</v>
      </c>
      <c r="E112" s="282">
        <f t="shared" si="10"/>
        <v>0</v>
      </c>
      <c r="F112" s="274"/>
      <c r="G112" s="274"/>
      <c r="H112" s="282"/>
      <c r="I112" s="282"/>
    </row>
    <row r="113" spans="1:9" s="72" customFormat="1" x14ac:dyDescent="0.35">
      <c r="A113" s="171"/>
      <c r="B113" s="19" t="s">
        <v>219</v>
      </c>
      <c r="C113" s="153" t="b">
        <v>0</v>
      </c>
      <c r="D113" s="23">
        <v>20</v>
      </c>
      <c r="E113" s="282">
        <f t="shared" si="10"/>
        <v>0</v>
      </c>
      <c r="F113" s="1"/>
      <c r="G113" s="1"/>
      <c r="H113" s="23">
        <f t="shared" si="11"/>
        <v>0</v>
      </c>
      <c r="I113" s="282"/>
    </row>
    <row r="114" spans="1:9" s="72" customFormat="1" x14ac:dyDescent="0.35">
      <c r="A114" s="171"/>
      <c r="B114" s="19">
        <v>4</v>
      </c>
      <c r="C114" s="151" t="b">
        <v>0</v>
      </c>
      <c r="D114" s="23">
        <v>15</v>
      </c>
      <c r="E114" s="282">
        <f t="shared" si="10"/>
        <v>0</v>
      </c>
      <c r="F114" s="1"/>
      <c r="G114" s="1"/>
      <c r="H114" s="23">
        <f t="shared" si="11"/>
        <v>0</v>
      </c>
      <c r="I114" s="282"/>
    </row>
    <row r="115" spans="1:9" s="72" customFormat="1" x14ac:dyDescent="0.35">
      <c r="A115" s="171"/>
      <c r="B115" s="19">
        <v>3</v>
      </c>
      <c r="C115" s="151" t="b">
        <v>0</v>
      </c>
      <c r="D115" s="23">
        <v>10</v>
      </c>
      <c r="E115" s="282">
        <f t="shared" si="10"/>
        <v>0</v>
      </c>
      <c r="F115" s="1"/>
      <c r="G115" s="1"/>
      <c r="H115" s="23">
        <f t="shared" si="11"/>
        <v>0</v>
      </c>
      <c r="I115" s="282"/>
    </row>
    <row r="116" spans="1:9" s="72" customFormat="1" x14ac:dyDescent="0.35">
      <c r="A116" s="171"/>
      <c r="B116" s="30">
        <v>2</v>
      </c>
      <c r="C116" s="298" t="b">
        <v>0</v>
      </c>
      <c r="D116" s="23">
        <v>5</v>
      </c>
      <c r="E116" s="282">
        <f t="shared" si="10"/>
        <v>0</v>
      </c>
      <c r="F116" s="1"/>
      <c r="G116" s="1"/>
      <c r="H116" s="23">
        <f t="shared" si="11"/>
        <v>0</v>
      </c>
      <c r="I116" s="282"/>
    </row>
    <row r="117" spans="1:9" s="273" customFormat="1" ht="16" thickBot="1" x14ac:dyDescent="0.4">
      <c r="A117" s="171"/>
      <c r="B117" s="49" t="s">
        <v>718</v>
      </c>
      <c r="C117" s="181" t="b">
        <v>0</v>
      </c>
      <c r="D117" s="282">
        <v>0</v>
      </c>
      <c r="E117" s="282">
        <f t="shared" si="10"/>
        <v>0</v>
      </c>
      <c r="F117" s="274"/>
      <c r="G117" s="274"/>
      <c r="H117" s="282"/>
      <c r="I117" s="282"/>
    </row>
    <row r="118" spans="1:9" s="72" customFormat="1" x14ac:dyDescent="0.35">
      <c r="A118" s="171"/>
      <c r="B118" s="19" t="s">
        <v>220</v>
      </c>
      <c r="C118" s="153" t="b">
        <v>0</v>
      </c>
      <c r="D118" s="23">
        <v>20</v>
      </c>
      <c r="E118" s="282">
        <f t="shared" si="10"/>
        <v>0</v>
      </c>
      <c r="F118" s="1"/>
      <c r="G118" s="1"/>
      <c r="H118" s="23">
        <f t="shared" si="11"/>
        <v>0</v>
      </c>
      <c r="I118" s="282"/>
    </row>
    <row r="119" spans="1:9" s="72" customFormat="1" x14ac:dyDescent="0.35">
      <c r="A119" s="171"/>
      <c r="B119" s="19">
        <v>3</v>
      </c>
      <c r="C119" s="151" t="b">
        <v>0</v>
      </c>
      <c r="D119" s="23">
        <v>15</v>
      </c>
      <c r="E119" s="282">
        <f t="shared" si="10"/>
        <v>0</v>
      </c>
      <c r="F119" s="1"/>
      <c r="G119" s="1"/>
      <c r="H119" s="23">
        <f t="shared" si="11"/>
        <v>0</v>
      </c>
      <c r="I119" s="282"/>
    </row>
    <row r="120" spans="1:9" s="72" customFormat="1" x14ac:dyDescent="0.35">
      <c r="A120" s="171"/>
      <c r="B120" s="19">
        <v>2</v>
      </c>
      <c r="C120" s="151" t="b">
        <v>0</v>
      </c>
      <c r="D120" s="23">
        <v>10</v>
      </c>
      <c r="E120" s="282">
        <f t="shared" si="10"/>
        <v>0</v>
      </c>
      <c r="F120" s="1"/>
      <c r="G120" s="1"/>
      <c r="H120" s="23">
        <f t="shared" si="11"/>
        <v>0</v>
      </c>
      <c r="I120" s="282"/>
    </row>
    <row r="121" spans="1:9" s="72" customFormat="1" x14ac:dyDescent="0.35">
      <c r="A121" s="171"/>
      <c r="B121" s="30">
        <v>1</v>
      </c>
      <c r="C121" s="298" t="b">
        <v>0</v>
      </c>
      <c r="D121" s="23">
        <v>5</v>
      </c>
      <c r="E121" s="282">
        <f t="shared" si="10"/>
        <v>0</v>
      </c>
      <c r="F121" s="1"/>
      <c r="G121" s="1"/>
      <c r="H121" s="23">
        <f t="shared" si="11"/>
        <v>0</v>
      </c>
      <c r="I121" s="282"/>
    </row>
    <row r="122" spans="1:9" s="273" customFormat="1" ht="16" thickBot="1" x14ac:dyDescent="0.4">
      <c r="A122" s="171"/>
      <c r="B122" s="49" t="s">
        <v>719</v>
      </c>
      <c r="C122" s="181" t="b">
        <v>0</v>
      </c>
      <c r="D122" s="282">
        <v>0</v>
      </c>
      <c r="E122" s="282">
        <f t="shared" si="10"/>
        <v>0</v>
      </c>
      <c r="F122" s="274"/>
      <c r="G122" s="274"/>
      <c r="H122" s="282"/>
      <c r="I122" s="282"/>
    </row>
    <row r="123" spans="1:9" s="72" customFormat="1" x14ac:dyDescent="0.35">
      <c r="A123" s="171"/>
      <c r="B123" s="19" t="s">
        <v>221</v>
      </c>
      <c r="C123" s="153" t="b">
        <v>0</v>
      </c>
      <c r="D123" s="23">
        <v>20</v>
      </c>
      <c r="E123" s="282">
        <f t="shared" si="10"/>
        <v>0</v>
      </c>
      <c r="F123" s="1"/>
      <c r="G123" s="1"/>
      <c r="H123" s="23">
        <f t="shared" si="11"/>
        <v>0</v>
      </c>
      <c r="I123" s="282"/>
    </row>
    <row r="124" spans="1:9" s="72" customFormat="1" x14ac:dyDescent="0.35">
      <c r="A124" s="171"/>
      <c r="B124" s="19">
        <v>2</v>
      </c>
      <c r="C124" s="151" t="b">
        <v>0</v>
      </c>
      <c r="D124" s="23">
        <v>15</v>
      </c>
      <c r="E124" s="282">
        <f t="shared" si="10"/>
        <v>0</v>
      </c>
      <c r="F124" s="1"/>
      <c r="G124" s="1"/>
      <c r="H124" s="23">
        <f t="shared" si="11"/>
        <v>0</v>
      </c>
      <c r="I124" s="282"/>
    </row>
    <row r="125" spans="1:9" s="72" customFormat="1" x14ac:dyDescent="0.35">
      <c r="A125" s="171"/>
      <c r="B125" s="19">
        <v>1</v>
      </c>
      <c r="C125" s="151" t="b">
        <v>0</v>
      </c>
      <c r="D125" s="23">
        <v>10</v>
      </c>
      <c r="E125" s="282">
        <f t="shared" si="10"/>
        <v>0</v>
      </c>
      <c r="F125" s="1"/>
      <c r="G125" s="1"/>
      <c r="H125" s="23">
        <f t="shared" si="11"/>
        <v>0</v>
      </c>
      <c r="I125" s="282"/>
    </row>
    <row r="126" spans="1:9" s="273" customFormat="1" x14ac:dyDescent="0.35">
      <c r="A126" s="171"/>
      <c r="B126" s="19" t="s">
        <v>719</v>
      </c>
      <c r="C126" s="290" t="b">
        <v>0</v>
      </c>
      <c r="D126" s="282">
        <v>0</v>
      </c>
      <c r="E126" s="282">
        <f t="shared" si="10"/>
        <v>0</v>
      </c>
      <c r="F126" s="274"/>
      <c r="G126" s="274"/>
      <c r="H126" s="282"/>
      <c r="I126" s="282"/>
    </row>
    <row r="127" spans="1:9" s="72" customFormat="1" ht="31" x14ac:dyDescent="0.35">
      <c r="A127" s="173" t="s">
        <v>615</v>
      </c>
      <c r="B127" s="40" t="s">
        <v>209</v>
      </c>
      <c r="C127" s="156"/>
      <c r="D127" s="23"/>
      <c r="E127" s="23"/>
      <c r="F127" s="1"/>
      <c r="G127" s="1"/>
      <c r="H127" s="23"/>
      <c r="I127" s="282"/>
    </row>
    <row r="128" spans="1:9" s="72" customFormat="1" x14ac:dyDescent="0.35">
      <c r="A128" s="171"/>
      <c r="B128" s="59" t="s">
        <v>210</v>
      </c>
      <c r="C128" s="151" t="b">
        <v>0</v>
      </c>
      <c r="D128" s="23">
        <v>5</v>
      </c>
      <c r="E128" s="23">
        <f t="shared" si="10"/>
        <v>0</v>
      </c>
      <c r="F128" s="1"/>
      <c r="G128" s="5" t="str">
        <f>IF(I128=0,"Select One Answer for This Standard","")</f>
        <v>Select One Answer for This Standard</v>
      </c>
      <c r="H128" s="23">
        <f>IF(C128,1,0)</f>
        <v>0</v>
      </c>
      <c r="I128" s="282">
        <f>SUM(H128:H132)</f>
        <v>0</v>
      </c>
    </row>
    <row r="129" spans="1:9" s="72" customFormat="1" x14ac:dyDescent="0.35">
      <c r="A129" s="171"/>
      <c r="B129" s="59">
        <v>4</v>
      </c>
      <c r="C129" s="151" t="b">
        <v>0</v>
      </c>
      <c r="D129" s="23">
        <v>4</v>
      </c>
      <c r="E129" s="23">
        <f t="shared" si="10"/>
        <v>0</v>
      </c>
      <c r="F129" s="1"/>
      <c r="G129" s="17" t="s">
        <v>122</v>
      </c>
      <c r="H129" s="23">
        <f t="shared" ref="H129:H132" si="12">IF(C129,1,0)</f>
        <v>0</v>
      </c>
      <c r="I129" s="282"/>
    </row>
    <row r="130" spans="1:9" s="72" customFormat="1" x14ac:dyDescent="0.35">
      <c r="A130" s="171"/>
      <c r="B130" s="59">
        <v>3</v>
      </c>
      <c r="C130" s="151" t="b">
        <v>0</v>
      </c>
      <c r="D130" s="23">
        <v>3</v>
      </c>
      <c r="E130" s="23">
        <f t="shared" si="10"/>
        <v>0</v>
      </c>
      <c r="F130" s="1"/>
      <c r="G130" s="17" t="s">
        <v>122</v>
      </c>
      <c r="H130" s="23">
        <f t="shared" si="12"/>
        <v>0</v>
      </c>
      <c r="I130" s="282"/>
    </row>
    <row r="131" spans="1:9" s="72" customFormat="1" x14ac:dyDescent="0.35">
      <c r="A131" s="171"/>
      <c r="B131" s="59">
        <v>2</v>
      </c>
      <c r="C131" s="151" t="b">
        <v>0</v>
      </c>
      <c r="D131" s="23">
        <v>2</v>
      </c>
      <c r="E131" s="23">
        <f t="shared" si="10"/>
        <v>0</v>
      </c>
      <c r="F131" s="1"/>
      <c r="G131" s="1"/>
      <c r="H131" s="23">
        <f t="shared" si="12"/>
        <v>0</v>
      </c>
      <c r="I131" s="282"/>
    </row>
    <row r="132" spans="1:9" s="72" customFormat="1" ht="18.75" customHeight="1" x14ac:dyDescent="0.35">
      <c r="A132" s="187"/>
      <c r="B132" s="60" t="s">
        <v>718</v>
      </c>
      <c r="C132" s="151" t="b">
        <v>0</v>
      </c>
      <c r="D132" s="23">
        <v>0</v>
      </c>
      <c r="E132" s="23">
        <f t="shared" si="10"/>
        <v>0</v>
      </c>
      <c r="F132" s="1"/>
      <c r="G132" s="1"/>
      <c r="H132" s="23">
        <f t="shared" si="12"/>
        <v>0</v>
      </c>
      <c r="I132" s="282"/>
    </row>
    <row r="133" spans="1:9" s="274" customFormat="1" ht="34.5" customHeight="1" x14ac:dyDescent="0.35">
      <c r="A133" s="289" t="s">
        <v>616</v>
      </c>
      <c r="B133" s="225" t="s">
        <v>175</v>
      </c>
      <c r="C133" s="153" t="b">
        <v>0</v>
      </c>
      <c r="D133" s="282">
        <v>5</v>
      </c>
      <c r="E133" s="282">
        <f t="shared" si="10"/>
        <v>0</v>
      </c>
      <c r="H133" s="282"/>
      <c r="I133" s="282"/>
    </row>
    <row r="134" spans="1:9" s="72" customFormat="1" ht="30.75" customHeight="1" thickBot="1" x14ac:dyDescent="0.4">
      <c r="A134" s="145" t="s">
        <v>669</v>
      </c>
      <c r="B134" s="12" t="s">
        <v>211</v>
      </c>
      <c r="C134" s="152" t="b">
        <v>0</v>
      </c>
      <c r="D134" s="23">
        <v>4</v>
      </c>
      <c r="E134" s="23">
        <f t="shared" si="10"/>
        <v>0</v>
      </c>
      <c r="F134" s="1"/>
      <c r="G134" s="1"/>
      <c r="H134" s="23"/>
      <c r="I134" s="282"/>
    </row>
    <row r="135" spans="1:9" s="72" customFormat="1" ht="16" hidden="1" thickTop="1" x14ac:dyDescent="0.35">
      <c r="A135" s="196"/>
      <c r="B135" s="1"/>
      <c r="C135" s="21"/>
      <c r="D135" s="23">
        <f>SUM(D98,D128,D133,D134)</f>
        <v>34</v>
      </c>
      <c r="E135" s="23">
        <f>SUM(E98:E134)</f>
        <v>0</v>
      </c>
      <c r="F135" s="1"/>
      <c r="G135" s="1"/>
      <c r="H135" s="23"/>
      <c r="I135" s="282"/>
    </row>
    <row r="136" spans="1:9" s="273" customFormat="1" ht="16.5" thickTop="1" thickBot="1" x14ac:dyDescent="0.4">
      <c r="A136" s="276"/>
      <c r="B136" s="274"/>
      <c r="C136" s="280"/>
      <c r="D136" s="282"/>
      <c r="E136" s="282"/>
      <c r="F136" s="274"/>
      <c r="G136" s="274"/>
      <c r="H136" s="282"/>
      <c r="I136" s="282"/>
    </row>
    <row r="137" spans="1:9" s="273" customFormat="1" ht="16" thickBot="1" x14ac:dyDescent="0.4">
      <c r="A137" s="276"/>
      <c r="B137" s="256" t="s">
        <v>612</v>
      </c>
      <c r="C137" s="258">
        <f>E135/D135</f>
        <v>0</v>
      </c>
      <c r="D137" s="282"/>
      <c r="E137" s="282"/>
      <c r="F137" s="274"/>
      <c r="G137" s="274"/>
      <c r="H137" s="282"/>
      <c r="I137" s="282"/>
    </row>
    <row r="138" spans="1:9" s="273" customFormat="1" ht="16" thickBot="1" x14ac:dyDescent="0.4">
      <c r="A138" s="276"/>
      <c r="B138" s="274"/>
      <c r="C138" s="280"/>
      <c r="D138" s="282"/>
      <c r="E138" s="282"/>
      <c r="F138" s="274"/>
      <c r="G138" s="274"/>
      <c r="H138" s="282"/>
      <c r="I138" s="282"/>
    </row>
    <row r="139" spans="1:9" s="72" customFormat="1" ht="39" customHeight="1" thickTop="1" thickBot="1" x14ac:dyDescent="0.4">
      <c r="A139" s="328" t="s">
        <v>222</v>
      </c>
      <c r="B139" s="331"/>
      <c r="C139" s="330"/>
      <c r="D139" s="27"/>
      <c r="E139" s="23"/>
      <c r="F139" s="1"/>
      <c r="G139" s="1"/>
      <c r="I139" s="282"/>
    </row>
    <row r="140" spans="1:9" s="72" customFormat="1" ht="16.5" thickTop="1" thickBot="1" x14ac:dyDescent="0.4">
      <c r="A140" s="188"/>
      <c r="B140" s="61"/>
      <c r="C140" s="148" t="s">
        <v>20</v>
      </c>
      <c r="D140" s="28" t="s">
        <v>21</v>
      </c>
      <c r="E140" s="31" t="s">
        <v>32</v>
      </c>
      <c r="F140" s="1"/>
      <c r="G140" s="1"/>
      <c r="I140" s="282"/>
    </row>
    <row r="141" spans="1:9" s="72" customFormat="1" ht="72.75" customHeight="1" thickTop="1" thickBot="1" x14ac:dyDescent="0.4">
      <c r="A141" s="189"/>
      <c r="B141" s="51" t="s">
        <v>223</v>
      </c>
      <c r="C141" s="190"/>
      <c r="D141" s="27"/>
      <c r="E141" s="23"/>
      <c r="F141" s="1"/>
      <c r="G141" s="1"/>
      <c r="I141" s="282"/>
    </row>
    <row r="142" spans="1:9" s="72" customFormat="1" ht="78" thickTop="1" x14ac:dyDescent="0.35">
      <c r="A142" s="147" t="s">
        <v>617</v>
      </c>
      <c r="B142" s="52" t="s">
        <v>224</v>
      </c>
      <c r="C142" s="153" t="b">
        <v>0</v>
      </c>
      <c r="D142" s="27">
        <v>10</v>
      </c>
      <c r="E142" s="23">
        <f>IF(C142,D142,0)</f>
        <v>0</v>
      </c>
      <c r="F142" s="1"/>
      <c r="G142" s="1"/>
      <c r="I142" s="282"/>
    </row>
    <row r="143" spans="1:9" s="72" customFormat="1" ht="51" customHeight="1" x14ac:dyDescent="0.35">
      <c r="A143" s="147" t="s">
        <v>618</v>
      </c>
      <c r="B143" s="10" t="s">
        <v>225</v>
      </c>
      <c r="C143" s="151" t="b">
        <v>0</v>
      </c>
      <c r="D143" s="27">
        <v>3</v>
      </c>
      <c r="E143" s="23">
        <f t="shared" ref="E143:E146" si="13">IF(C143,D143,0)</f>
        <v>0</v>
      </c>
      <c r="F143" s="1"/>
      <c r="G143" s="1"/>
      <c r="I143" s="282"/>
    </row>
    <row r="144" spans="1:9" s="72" customFormat="1" ht="26.25" customHeight="1" x14ac:dyDescent="0.35">
      <c r="A144" s="147" t="s">
        <v>619</v>
      </c>
      <c r="B144" s="10" t="s">
        <v>226</v>
      </c>
      <c r="C144" s="151" t="b">
        <v>0</v>
      </c>
      <c r="D144" s="27">
        <v>5</v>
      </c>
      <c r="E144" s="23">
        <f t="shared" si="13"/>
        <v>0</v>
      </c>
      <c r="F144" s="1"/>
      <c r="G144" s="1"/>
      <c r="I144" s="282"/>
    </row>
    <row r="145" spans="1:9" s="72" customFormat="1" ht="36.75" customHeight="1" x14ac:dyDescent="0.35">
      <c r="A145" s="147" t="s">
        <v>620</v>
      </c>
      <c r="B145" s="10" t="s">
        <v>227</v>
      </c>
      <c r="C145" s="151" t="b">
        <v>0</v>
      </c>
      <c r="D145" s="27">
        <v>8</v>
      </c>
      <c r="E145" s="23">
        <f t="shared" si="13"/>
        <v>0</v>
      </c>
      <c r="F145" s="1"/>
      <c r="G145" s="1"/>
      <c r="I145" s="282"/>
    </row>
    <row r="146" spans="1:9" s="72" customFormat="1" ht="36.75" customHeight="1" thickBot="1" x14ac:dyDescent="0.4">
      <c r="A146" s="288" t="s">
        <v>621</v>
      </c>
      <c r="B146" s="278" t="s">
        <v>228</v>
      </c>
      <c r="C146" s="291" t="b">
        <v>0</v>
      </c>
      <c r="D146" s="27">
        <v>10</v>
      </c>
      <c r="E146" s="23">
        <f t="shared" si="13"/>
        <v>0</v>
      </c>
      <c r="F146" s="1"/>
      <c r="G146" s="1"/>
      <c r="I146" s="282"/>
    </row>
    <row r="147" spans="1:9" s="72" customFormat="1" ht="20.25" hidden="1" customHeight="1" thickTop="1" x14ac:dyDescent="0.35">
      <c r="A147" s="279"/>
      <c r="B147" s="285"/>
      <c r="C147" s="281"/>
      <c r="D147" s="283">
        <f>SUM(D142:D146)</f>
        <v>36</v>
      </c>
      <c r="E147" s="23">
        <f>SUM(E142:E146)</f>
        <v>0</v>
      </c>
      <c r="F147" s="1"/>
      <c r="G147" s="1"/>
      <c r="I147" s="282"/>
    </row>
    <row r="148" spans="1:9" s="273" customFormat="1" ht="20.25" customHeight="1" thickTop="1" thickBot="1" x14ac:dyDescent="0.4">
      <c r="A148" s="279"/>
      <c r="B148" s="285"/>
      <c r="C148" s="281"/>
      <c r="D148" s="283"/>
      <c r="E148" s="282"/>
      <c r="F148" s="274"/>
      <c r="G148" s="274"/>
      <c r="I148" s="282"/>
    </row>
    <row r="149" spans="1:9" s="273" customFormat="1" ht="16" thickBot="1" x14ac:dyDescent="0.4">
      <c r="A149" s="279"/>
      <c r="B149" s="256" t="s">
        <v>613</v>
      </c>
      <c r="C149" s="258">
        <f>E147/D147</f>
        <v>0</v>
      </c>
      <c r="D149" s="283"/>
      <c r="E149" s="282"/>
      <c r="F149" s="274"/>
      <c r="G149" s="274"/>
      <c r="I149" s="282"/>
    </row>
    <row r="150" spans="1:9" s="273" customFormat="1" ht="20.25" customHeight="1" thickBot="1" x14ac:dyDescent="0.4">
      <c r="A150" s="292"/>
      <c r="B150" s="277"/>
      <c r="C150" s="286"/>
      <c r="D150" s="283"/>
      <c r="E150" s="282"/>
      <c r="F150" s="274"/>
      <c r="G150" s="274"/>
      <c r="I150" s="282"/>
    </row>
    <row r="151" spans="1:9" ht="37.5" customHeight="1" thickTop="1" thickBot="1" x14ac:dyDescent="0.4">
      <c r="A151" s="382" t="s">
        <v>230</v>
      </c>
      <c r="B151" s="383"/>
      <c r="C151" s="384"/>
      <c r="D151" s="23"/>
      <c r="E151" s="23"/>
    </row>
    <row r="152" spans="1:9" ht="27" customHeight="1" thickTop="1" thickBot="1" x14ac:dyDescent="0.4">
      <c r="A152" s="191"/>
      <c r="B152" s="9"/>
      <c r="C152" s="148" t="s">
        <v>20</v>
      </c>
      <c r="D152" s="31" t="s">
        <v>21</v>
      </c>
      <c r="E152" s="31" t="s">
        <v>32</v>
      </c>
    </row>
    <row r="153" spans="1:9" ht="86.25" customHeight="1" thickTop="1" thickBot="1" x14ac:dyDescent="0.4">
      <c r="A153" s="188"/>
      <c r="B153" s="62" t="s">
        <v>231</v>
      </c>
      <c r="C153" s="192"/>
      <c r="D153" s="23"/>
      <c r="E153" s="23"/>
    </row>
    <row r="154" spans="1:9" ht="54" customHeight="1" thickTop="1" x14ac:dyDescent="0.35">
      <c r="A154" s="193"/>
      <c r="B154" s="39" t="s">
        <v>540</v>
      </c>
      <c r="C154" s="151" t="b">
        <v>0</v>
      </c>
      <c r="D154" s="23"/>
      <c r="E154" s="23" t="b">
        <f>IF(C154,SUM(D155:D165,0))</f>
        <v>0</v>
      </c>
      <c r="G154" s="5" t="str">
        <f>IF(I154=1,"Go to Standard 3.5.1","")</f>
        <v/>
      </c>
      <c r="I154" s="282">
        <f>IF(C154,1,0)</f>
        <v>0</v>
      </c>
    </row>
    <row r="155" spans="1:9" ht="53.25" customHeight="1" x14ac:dyDescent="0.35">
      <c r="A155" s="147" t="s">
        <v>622</v>
      </c>
      <c r="B155" s="52" t="s">
        <v>232</v>
      </c>
      <c r="C155" s="151" t="b">
        <v>0</v>
      </c>
      <c r="D155" s="23">
        <v>10</v>
      </c>
      <c r="E155" s="23">
        <f>IF(C155,D155,0)</f>
        <v>0</v>
      </c>
      <c r="G155" s="5" t="str">
        <f>IF(AND(I154=1,I155&gt;0),"Entry Error, select either N/A or complete this section","")</f>
        <v/>
      </c>
      <c r="H155" s="23">
        <f>IF(C155,1,0)</f>
        <v>0</v>
      </c>
      <c r="I155" s="282">
        <f>SUM(H155:H165)</f>
        <v>0</v>
      </c>
    </row>
    <row r="156" spans="1:9" ht="37.5" customHeight="1" x14ac:dyDescent="0.35">
      <c r="A156" s="289" t="s">
        <v>623</v>
      </c>
      <c r="B156" s="10" t="s">
        <v>233</v>
      </c>
      <c r="C156" s="151" t="b">
        <v>0</v>
      </c>
      <c r="D156" s="23">
        <v>5</v>
      </c>
      <c r="E156" s="23">
        <f t="shared" ref="E156:E165" si="14">IF(C156,D156,0)</f>
        <v>0</v>
      </c>
      <c r="H156" s="23">
        <f t="shared" ref="H156:H165" si="15">IF(C156,1,0)</f>
        <v>0</v>
      </c>
    </row>
    <row r="157" spans="1:9" ht="36.75" customHeight="1" x14ac:dyDescent="0.35">
      <c r="A157" s="289" t="s">
        <v>624</v>
      </c>
      <c r="B157" s="10" t="s">
        <v>234</v>
      </c>
      <c r="C157" s="151" t="b">
        <v>0</v>
      </c>
      <c r="D157" s="23">
        <v>5</v>
      </c>
      <c r="E157" s="23">
        <f t="shared" si="14"/>
        <v>0</v>
      </c>
      <c r="H157" s="23">
        <f t="shared" si="15"/>
        <v>0</v>
      </c>
    </row>
    <row r="158" spans="1:9" ht="54" customHeight="1" x14ac:dyDescent="0.35">
      <c r="A158" s="289" t="s">
        <v>625</v>
      </c>
      <c r="B158" s="10" t="s">
        <v>235</v>
      </c>
      <c r="C158" s="151" t="b">
        <v>0</v>
      </c>
      <c r="D158" s="23">
        <v>5</v>
      </c>
      <c r="E158" s="23">
        <f t="shared" si="14"/>
        <v>0</v>
      </c>
      <c r="H158" s="23">
        <f t="shared" si="15"/>
        <v>0</v>
      </c>
    </row>
    <row r="159" spans="1:9" ht="36.75" customHeight="1" x14ac:dyDescent="0.35">
      <c r="A159" s="289" t="s">
        <v>626</v>
      </c>
      <c r="B159" s="10" t="s">
        <v>236</v>
      </c>
      <c r="C159" s="151" t="b">
        <v>0</v>
      </c>
      <c r="D159" s="23">
        <v>5</v>
      </c>
      <c r="E159" s="23">
        <f t="shared" si="14"/>
        <v>0</v>
      </c>
      <c r="H159" s="23">
        <f t="shared" si="15"/>
        <v>0</v>
      </c>
    </row>
    <row r="160" spans="1:9" ht="28.5" customHeight="1" x14ac:dyDescent="0.35">
      <c r="A160" s="289" t="s">
        <v>627</v>
      </c>
      <c r="B160" s="10" t="s">
        <v>237</v>
      </c>
      <c r="C160" s="151" t="b">
        <v>0</v>
      </c>
      <c r="D160" s="23">
        <v>5</v>
      </c>
      <c r="E160" s="23">
        <f t="shared" si="14"/>
        <v>0</v>
      </c>
      <c r="H160" s="23">
        <f t="shared" si="15"/>
        <v>0</v>
      </c>
    </row>
    <row r="161" spans="1:9" ht="52.5" customHeight="1" x14ac:dyDescent="0.35">
      <c r="A161" s="289" t="s">
        <v>628</v>
      </c>
      <c r="B161" s="10" t="s">
        <v>238</v>
      </c>
      <c r="C161" s="151" t="b">
        <v>0</v>
      </c>
      <c r="D161" s="23">
        <v>5</v>
      </c>
      <c r="E161" s="23">
        <f t="shared" si="14"/>
        <v>0</v>
      </c>
      <c r="H161" s="23">
        <f t="shared" si="15"/>
        <v>0</v>
      </c>
    </row>
    <row r="162" spans="1:9" ht="39" customHeight="1" x14ac:dyDescent="0.35">
      <c r="A162" s="289" t="s">
        <v>629</v>
      </c>
      <c r="B162" s="10" t="s">
        <v>239</v>
      </c>
      <c r="C162" s="151" t="b">
        <v>0</v>
      </c>
      <c r="D162" s="23">
        <v>5</v>
      </c>
      <c r="E162" s="23">
        <f t="shared" si="14"/>
        <v>0</v>
      </c>
      <c r="H162" s="23">
        <f t="shared" si="15"/>
        <v>0</v>
      </c>
    </row>
    <row r="163" spans="1:9" ht="39" customHeight="1" x14ac:dyDescent="0.35">
      <c r="A163" s="289" t="s">
        <v>630</v>
      </c>
      <c r="B163" s="10" t="s">
        <v>240</v>
      </c>
      <c r="C163" s="151" t="b">
        <v>0</v>
      </c>
      <c r="D163" s="23">
        <v>5</v>
      </c>
      <c r="E163" s="23">
        <f t="shared" si="14"/>
        <v>0</v>
      </c>
      <c r="H163" s="23">
        <f t="shared" si="15"/>
        <v>0</v>
      </c>
    </row>
    <row r="164" spans="1:9" ht="32.25" customHeight="1" x14ac:dyDescent="0.35">
      <c r="A164" s="289" t="s">
        <v>631</v>
      </c>
      <c r="B164" s="10" t="s">
        <v>241</v>
      </c>
      <c r="C164" s="151" t="b">
        <v>0</v>
      </c>
      <c r="D164" s="23">
        <v>5</v>
      </c>
      <c r="E164" s="23">
        <f t="shared" si="14"/>
        <v>0</v>
      </c>
      <c r="H164" s="23">
        <f t="shared" si="15"/>
        <v>0</v>
      </c>
    </row>
    <row r="165" spans="1:9" ht="36.75" customHeight="1" thickBot="1" x14ac:dyDescent="0.4">
      <c r="A165" s="289" t="s">
        <v>632</v>
      </c>
      <c r="B165" s="278" t="s">
        <v>242</v>
      </c>
      <c r="C165" s="291" t="b">
        <v>0</v>
      </c>
      <c r="D165" s="23">
        <v>5</v>
      </c>
      <c r="E165" s="23">
        <f t="shared" si="14"/>
        <v>0</v>
      </c>
      <c r="H165" s="23">
        <f t="shared" si="15"/>
        <v>0</v>
      </c>
    </row>
    <row r="166" spans="1:9" ht="21" hidden="1" customHeight="1" thickTop="1" x14ac:dyDescent="0.35">
      <c r="A166" s="279"/>
      <c r="B166" s="285"/>
      <c r="C166" s="281"/>
      <c r="D166" s="283">
        <f>SUM(D155:D165)</f>
        <v>60</v>
      </c>
      <c r="E166" s="23">
        <f>SUM(E154:E165)</f>
        <v>0</v>
      </c>
    </row>
    <row r="167" spans="1:9" s="274" customFormat="1" ht="21" customHeight="1" thickTop="1" thickBot="1" x14ac:dyDescent="0.4">
      <c r="A167" s="279"/>
      <c r="B167" s="285"/>
      <c r="C167" s="281"/>
      <c r="D167" s="283"/>
      <c r="E167" s="282"/>
      <c r="H167" s="282"/>
      <c r="I167" s="282"/>
    </row>
    <row r="168" spans="1:9" s="274" customFormat="1" ht="21" customHeight="1" thickBot="1" x14ac:dyDescent="0.4">
      <c r="A168" s="279"/>
      <c r="B168" s="256" t="s">
        <v>614</v>
      </c>
      <c r="C168" s="258">
        <f>E166/D166</f>
        <v>0</v>
      </c>
      <c r="D168" s="283"/>
      <c r="E168" s="282"/>
      <c r="H168" s="282"/>
      <c r="I168" s="282"/>
    </row>
    <row r="169" spans="1:9" s="274" customFormat="1" ht="21" customHeight="1" thickBot="1" x14ac:dyDescent="0.4">
      <c r="A169" s="292"/>
      <c r="B169" s="277"/>
      <c r="C169" s="286"/>
      <c r="D169" s="283"/>
      <c r="E169" s="282"/>
      <c r="H169" s="282"/>
      <c r="I169" s="282"/>
    </row>
    <row r="170" spans="1:9" ht="38.25" customHeight="1" thickTop="1" thickBot="1" x14ac:dyDescent="0.4">
      <c r="A170" s="356" t="s">
        <v>254</v>
      </c>
      <c r="B170" s="357"/>
      <c r="C170" s="358"/>
      <c r="D170" s="23"/>
      <c r="E170" s="23"/>
      <c r="H170" s="1"/>
    </row>
    <row r="171" spans="1:9" ht="24.75" customHeight="1" thickTop="1" thickBot="1" x14ac:dyDescent="0.4">
      <c r="A171" s="177"/>
      <c r="B171" s="65"/>
      <c r="C171" s="179" t="s">
        <v>20</v>
      </c>
      <c r="D171" s="31" t="s">
        <v>21</v>
      </c>
      <c r="E171" s="31" t="s">
        <v>32</v>
      </c>
      <c r="H171" s="1"/>
    </row>
    <row r="172" spans="1:9" ht="67.5" customHeight="1" thickTop="1" thickBot="1" x14ac:dyDescent="0.4">
      <c r="A172" s="188"/>
      <c r="B172" s="62" t="s">
        <v>706</v>
      </c>
      <c r="C172" s="194"/>
      <c r="D172" s="23"/>
      <c r="E172" s="23"/>
      <c r="H172" s="1"/>
    </row>
    <row r="173" spans="1:9" ht="50.25" customHeight="1" thickTop="1" x14ac:dyDescent="0.35">
      <c r="A173" s="147" t="s">
        <v>638</v>
      </c>
      <c r="B173" s="52" t="s">
        <v>707</v>
      </c>
      <c r="C173" s="151" t="b">
        <v>0</v>
      </c>
      <c r="D173" s="23">
        <v>3</v>
      </c>
      <c r="E173" s="23">
        <f>IF(C173,D173,0)</f>
        <v>0</v>
      </c>
      <c r="H173" s="1"/>
    </row>
    <row r="174" spans="1:9" ht="52.5" customHeight="1" x14ac:dyDescent="0.35">
      <c r="A174" s="144" t="s">
        <v>639</v>
      </c>
      <c r="B174" s="10" t="s">
        <v>255</v>
      </c>
      <c r="C174" s="151" t="b">
        <v>0</v>
      </c>
      <c r="D174" s="23">
        <v>5</v>
      </c>
      <c r="E174" s="23">
        <f t="shared" ref="E174:E175" si="16">IF(C174,D174,0)</f>
        <v>0</v>
      </c>
      <c r="H174" s="1"/>
    </row>
    <row r="175" spans="1:9" ht="35.25" customHeight="1" thickBot="1" x14ac:dyDescent="0.4">
      <c r="A175" s="288" t="s">
        <v>640</v>
      </c>
      <c r="B175" s="278" t="s">
        <v>256</v>
      </c>
      <c r="C175" s="291" t="b">
        <v>0</v>
      </c>
      <c r="D175" s="23">
        <v>4</v>
      </c>
      <c r="E175" s="23">
        <f t="shared" si="16"/>
        <v>0</v>
      </c>
      <c r="H175" s="1"/>
    </row>
    <row r="176" spans="1:9" s="274" customFormat="1" ht="18.75" hidden="1" customHeight="1" thickTop="1" x14ac:dyDescent="0.35">
      <c r="A176" s="279"/>
      <c r="B176" s="285"/>
      <c r="C176" s="281"/>
      <c r="D176" s="282">
        <f>SUM(D173:D175)</f>
        <v>12</v>
      </c>
      <c r="E176" s="282">
        <f>SUM(E173:E175)</f>
        <v>0</v>
      </c>
      <c r="I176" s="282"/>
    </row>
    <row r="177" spans="1:10" ht="17.25" customHeight="1" thickTop="1" thickBot="1" x14ac:dyDescent="0.4">
      <c r="A177" s="279"/>
      <c r="B177" s="285"/>
      <c r="C177" s="281"/>
      <c r="D177" s="27"/>
      <c r="E177" s="27"/>
      <c r="F177" s="38"/>
      <c r="G177" s="38"/>
      <c r="H177" s="1"/>
    </row>
    <row r="178" spans="1:10" s="274" customFormat="1" ht="17.25" customHeight="1" thickBot="1" x14ac:dyDescent="0.4">
      <c r="A178" s="279"/>
      <c r="B178" s="256" t="s">
        <v>633</v>
      </c>
      <c r="C178" s="258">
        <f>E176/D176</f>
        <v>0</v>
      </c>
      <c r="D178" s="283"/>
      <c r="E178" s="283"/>
      <c r="F178" s="285"/>
      <c r="G178" s="285"/>
      <c r="I178" s="282"/>
    </row>
    <row r="179" spans="1:10" s="274" customFormat="1" ht="18" customHeight="1" thickBot="1" x14ac:dyDescent="0.4">
      <c r="A179" s="293"/>
      <c r="B179" s="277"/>
      <c r="C179" s="286"/>
      <c r="D179" s="283"/>
      <c r="E179" s="283"/>
      <c r="F179" s="285"/>
      <c r="G179" s="285"/>
      <c r="I179" s="282"/>
    </row>
    <row r="180" spans="1:10" ht="37.5" customHeight="1" thickTop="1" thickBot="1" x14ac:dyDescent="0.4">
      <c r="A180" s="385" t="s">
        <v>635</v>
      </c>
      <c r="B180" s="386"/>
      <c r="C180" s="387"/>
      <c r="D180" s="23"/>
      <c r="E180" s="23"/>
      <c r="J180" s="23"/>
    </row>
    <row r="181" spans="1:10" ht="24.75" customHeight="1" thickTop="1" thickBot="1" x14ac:dyDescent="0.4">
      <c r="A181" s="177"/>
      <c r="B181" s="65"/>
      <c r="C181" s="148" t="s">
        <v>20</v>
      </c>
      <c r="D181" s="31" t="s">
        <v>21</v>
      </c>
      <c r="E181" s="31" t="s">
        <v>32</v>
      </c>
      <c r="J181" s="23"/>
    </row>
    <row r="182" spans="1:10" ht="84" customHeight="1" thickTop="1" thickBot="1" x14ac:dyDescent="0.4">
      <c r="A182" s="144"/>
      <c r="B182" s="146" t="s">
        <v>636</v>
      </c>
      <c r="C182" s="160"/>
      <c r="D182" s="23"/>
      <c r="E182" s="23"/>
      <c r="J182" s="23"/>
    </row>
    <row r="183" spans="1:10" ht="39" customHeight="1" thickTop="1" x14ac:dyDescent="0.35">
      <c r="A183" s="159"/>
      <c r="B183" s="39" t="s">
        <v>637</v>
      </c>
      <c r="C183" s="151" t="b">
        <v>0</v>
      </c>
      <c r="D183" s="23"/>
      <c r="E183" s="23" t="b">
        <f>IF(C183,SUM(D184:D195,0))</f>
        <v>0</v>
      </c>
      <c r="G183" s="5" t="str">
        <f>IF(I183=1,"Go to Metric 4.1 Equipment Type","")</f>
        <v/>
      </c>
      <c r="I183" s="282">
        <f>IF(C183,1,0)</f>
        <v>0</v>
      </c>
      <c r="J183" s="23"/>
    </row>
    <row r="184" spans="1:10" ht="36.75" customHeight="1" x14ac:dyDescent="0.35">
      <c r="A184" s="144" t="s">
        <v>641</v>
      </c>
      <c r="B184" s="10" t="s">
        <v>512</v>
      </c>
      <c r="C184" s="151" t="b">
        <v>0</v>
      </c>
      <c r="D184" s="23">
        <v>1</v>
      </c>
      <c r="E184" s="23">
        <f>IF(C184,D184,0)</f>
        <v>0</v>
      </c>
      <c r="G184" s="247" t="str">
        <f>IF(AND(I183=1,I184&gt;0),"Entry Error, select either N/A or complete this section","")</f>
        <v/>
      </c>
      <c r="H184" s="23">
        <f>IF(C184,1,0)</f>
        <v>0</v>
      </c>
      <c r="I184" s="282">
        <f>SUM(H184:H195)</f>
        <v>0</v>
      </c>
      <c r="J184" s="23"/>
    </row>
    <row r="185" spans="1:10" ht="26.25" customHeight="1" x14ac:dyDescent="0.35">
      <c r="A185" s="287" t="s">
        <v>642</v>
      </c>
      <c r="B185" s="143" t="s">
        <v>513</v>
      </c>
      <c r="C185" s="151" t="b">
        <v>0</v>
      </c>
      <c r="D185" s="23">
        <v>1</v>
      </c>
      <c r="E185" s="23">
        <f t="shared" ref="E185:E195" si="17">IF(C185,D185,0)</f>
        <v>0</v>
      </c>
      <c r="H185" s="23">
        <f t="shared" ref="H185:H195" si="18">IF(C185,1,0)</f>
        <v>0</v>
      </c>
      <c r="J185" s="23"/>
    </row>
    <row r="186" spans="1:10" ht="40.5" customHeight="1" x14ac:dyDescent="0.35">
      <c r="A186" s="287" t="s">
        <v>643</v>
      </c>
      <c r="B186" s="143" t="s">
        <v>514</v>
      </c>
      <c r="C186" s="151" t="b">
        <v>0</v>
      </c>
      <c r="D186" s="23">
        <v>5</v>
      </c>
      <c r="E186" s="23">
        <f t="shared" si="17"/>
        <v>0</v>
      </c>
      <c r="H186" s="23">
        <f t="shared" si="18"/>
        <v>0</v>
      </c>
      <c r="J186" s="23"/>
    </row>
    <row r="187" spans="1:10" ht="72" customHeight="1" x14ac:dyDescent="0.35">
      <c r="A187" s="287" t="s">
        <v>644</v>
      </c>
      <c r="B187" s="143" t="s">
        <v>515</v>
      </c>
      <c r="C187" s="151" t="b">
        <v>0</v>
      </c>
      <c r="D187" s="23">
        <v>4</v>
      </c>
      <c r="E187" s="23">
        <f t="shared" si="17"/>
        <v>0</v>
      </c>
      <c r="H187" s="23">
        <f t="shared" si="18"/>
        <v>0</v>
      </c>
      <c r="J187" s="23"/>
    </row>
    <row r="188" spans="1:10" ht="24" customHeight="1" x14ac:dyDescent="0.35">
      <c r="A188" s="287" t="s">
        <v>645</v>
      </c>
      <c r="B188" s="143" t="s">
        <v>521</v>
      </c>
      <c r="C188" s="151" t="b">
        <v>0</v>
      </c>
      <c r="D188" s="23">
        <v>4</v>
      </c>
      <c r="E188" s="23">
        <f t="shared" si="17"/>
        <v>0</v>
      </c>
      <c r="H188" s="23">
        <f t="shared" si="18"/>
        <v>0</v>
      </c>
      <c r="J188" s="23"/>
    </row>
    <row r="189" spans="1:10" ht="51.75" customHeight="1" x14ac:dyDescent="0.35">
      <c r="A189" s="272" t="s">
        <v>646</v>
      </c>
      <c r="B189" s="143" t="s">
        <v>516</v>
      </c>
      <c r="C189" s="151" t="b">
        <v>0</v>
      </c>
      <c r="D189" s="23">
        <v>5</v>
      </c>
      <c r="E189" s="23">
        <f t="shared" si="17"/>
        <v>0</v>
      </c>
      <c r="H189" s="23">
        <f t="shared" si="18"/>
        <v>0</v>
      </c>
      <c r="J189" s="23"/>
    </row>
    <row r="190" spans="1:10" ht="37.5" customHeight="1" x14ac:dyDescent="0.35">
      <c r="A190" s="272" t="s">
        <v>647</v>
      </c>
      <c r="B190" s="294" t="s">
        <v>675</v>
      </c>
      <c r="C190" s="156"/>
      <c r="D190" s="23"/>
      <c r="E190" s="23"/>
      <c r="G190"/>
      <c r="J190" s="23"/>
    </row>
    <row r="191" spans="1:10" ht="23.25" customHeight="1" x14ac:dyDescent="0.35">
      <c r="A191" s="171"/>
      <c r="B191" s="59" t="s">
        <v>504</v>
      </c>
      <c r="C191" s="298" t="b">
        <v>0</v>
      </c>
      <c r="D191" s="23">
        <v>5</v>
      </c>
      <c r="E191" s="23">
        <f t="shared" si="17"/>
        <v>0</v>
      </c>
      <c r="G191" s="275" t="str">
        <f>IF(J191=0,"Select One Answer for This Standard","")</f>
        <v>Select One Answer for This Standard</v>
      </c>
      <c r="H191" s="23">
        <f t="shared" si="18"/>
        <v>0</v>
      </c>
      <c r="I191" s="282">
        <f>IF(C191,1,0)</f>
        <v>0</v>
      </c>
      <c r="J191" s="23">
        <f>SUM(I191:I192)</f>
        <v>0</v>
      </c>
    </row>
    <row r="192" spans="1:10" s="274" customFormat="1" ht="36" customHeight="1" x14ac:dyDescent="0.35">
      <c r="A192" s="171"/>
      <c r="B192" s="300" t="s">
        <v>673</v>
      </c>
      <c r="C192" s="298" t="b">
        <v>0</v>
      </c>
      <c r="D192" s="282"/>
      <c r="E192" s="282">
        <f>IF(C192,D191,0)</f>
        <v>0</v>
      </c>
      <c r="G192" s="275" t="str">
        <f>IF(J191&gt;1,"Entry Error, select one answer for this standard","")</f>
        <v/>
      </c>
      <c r="H192" s="282">
        <f t="shared" si="18"/>
        <v>0</v>
      </c>
      <c r="I192" s="282">
        <f>IF(C192,1,0)</f>
        <v>0</v>
      </c>
      <c r="J192" s="282"/>
    </row>
    <row r="193" spans="1:10" ht="22.5" customHeight="1" x14ac:dyDescent="0.35">
      <c r="A193" s="171"/>
      <c r="B193" s="59" t="s">
        <v>505</v>
      </c>
      <c r="C193" s="298" t="b">
        <v>0</v>
      </c>
      <c r="D193" s="23">
        <v>5</v>
      </c>
      <c r="E193" s="282">
        <f>IF(C193,D193,0)</f>
        <v>0</v>
      </c>
      <c r="G193" s="275" t="str">
        <f>IF(J193=0,"Select One Answer for This Standard","")</f>
        <v>Select One Answer for This Standard</v>
      </c>
      <c r="H193" s="282">
        <f t="shared" ref="H193:H194" si="19">IF(C193,1,0)</f>
        <v>0</v>
      </c>
      <c r="I193" s="282">
        <f>IF(C193,1,0)</f>
        <v>0</v>
      </c>
      <c r="J193" s="282">
        <f>SUM(I193:I194)</f>
        <v>0</v>
      </c>
    </row>
    <row r="194" spans="1:10" s="274" customFormat="1" ht="35.25" customHeight="1" x14ac:dyDescent="0.35">
      <c r="A194" s="171"/>
      <c r="B194" s="300" t="s">
        <v>674</v>
      </c>
      <c r="C194" s="299" t="b">
        <v>0</v>
      </c>
      <c r="D194" s="282"/>
      <c r="E194" s="282">
        <f>IF(C194,D193,0)</f>
        <v>0</v>
      </c>
      <c r="G194" s="275" t="str">
        <f>IF(J193&gt;1,"Entry Error, select one answer for this standard","")</f>
        <v/>
      </c>
      <c r="H194" s="282">
        <f t="shared" si="19"/>
        <v>0</v>
      </c>
      <c r="I194" s="282">
        <f>IF(C194,1,0)</f>
        <v>0</v>
      </c>
      <c r="J194" s="282"/>
    </row>
    <row r="195" spans="1:10" ht="29.25" customHeight="1" thickBot="1" x14ac:dyDescent="0.4">
      <c r="A195" s="293"/>
      <c r="B195" s="155" t="s">
        <v>506</v>
      </c>
      <c r="C195" s="267" t="b">
        <v>0</v>
      </c>
      <c r="D195" s="23">
        <v>5</v>
      </c>
      <c r="E195" s="282">
        <f t="shared" si="17"/>
        <v>0</v>
      </c>
      <c r="G195"/>
      <c r="H195" s="282">
        <f t="shared" si="18"/>
        <v>0</v>
      </c>
      <c r="J195" s="23"/>
    </row>
    <row r="196" spans="1:10" ht="20.25" hidden="1" customHeight="1" thickTop="1" x14ac:dyDescent="0.35">
      <c r="A196" s="18"/>
      <c r="B196" s="19"/>
      <c r="C196" s="22"/>
      <c r="D196" s="27">
        <f>SUM(D184:D195)</f>
        <v>35</v>
      </c>
      <c r="E196" s="283">
        <f>SUM(E183:E195)</f>
        <v>0</v>
      </c>
      <c r="G196"/>
      <c r="H196"/>
      <c r="J196" s="23"/>
    </row>
    <row r="197" spans="1:10" ht="15.75" customHeight="1" thickTop="1" thickBot="1" x14ac:dyDescent="0.4">
      <c r="A197" s="18"/>
      <c r="B197" s="19"/>
      <c r="C197" s="22"/>
      <c r="D197" s="27"/>
      <c r="E197" s="23"/>
      <c r="G197"/>
      <c r="H197"/>
      <c r="J197" s="23"/>
    </row>
    <row r="198" spans="1:10" s="72" customFormat="1" ht="16" thickBot="1" x14ac:dyDescent="0.4">
      <c r="A198" s="196"/>
      <c r="B198" s="8" t="s">
        <v>634</v>
      </c>
      <c r="C198" s="33">
        <f>E196/D196</f>
        <v>0</v>
      </c>
      <c r="D198" s="23"/>
      <c r="E198" s="23"/>
      <c r="F198" s="1"/>
      <c r="G198"/>
      <c r="H198"/>
      <c r="I198" s="282"/>
    </row>
    <row r="199" spans="1:10" ht="16" thickBot="1" x14ac:dyDescent="0.4">
      <c r="G199"/>
      <c r="H199"/>
    </row>
    <row r="200" spans="1:10" x14ac:dyDescent="0.35">
      <c r="B200" s="376" t="s">
        <v>76</v>
      </c>
      <c r="C200" s="377"/>
    </row>
    <row r="201" spans="1:10" x14ac:dyDescent="0.35">
      <c r="B201" s="378"/>
      <c r="C201" s="379"/>
    </row>
    <row r="202" spans="1:10" x14ac:dyDescent="0.35">
      <c r="B202" s="378"/>
      <c r="C202" s="379"/>
    </row>
    <row r="203" spans="1:10" x14ac:dyDescent="0.35">
      <c r="B203" s="378"/>
      <c r="C203" s="379"/>
      <c r="G203" s="1" t="s">
        <v>489</v>
      </c>
    </row>
    <row r="204" spans="1:10" x14ac:dyDescent="0.35">
      <c r="B204" s="378"/>
      <c r="C204" s="379"/>
    </row>
    <row r="205" spans="1:10" x14ac:dyDescent="0.35">
      <c r="B205" s="378"/>
      <c r="C205" s="379"/>
    </row>
    <row r="206" spans="1:10" x14ac:dyDescent="0.35">
      <c r="B206" s="378"/>
      <c r="C206" s="379"/>
    </row>
    <row r="207" spans="1:10" x14ac:dyDescent="0.35">
      <c r="B207" s="378"/>
      <c r="C207" s="379"/>
    </row>
    <row r="208" spans="1:10" ht="16" thickBot="1" x14ac:dyDescent="0.4">
      <c r="B208" s="380"/>
      <c r="C208" s="381"/>
    </row>
  </sheetData>
  <mergeCells count="18">
    <mergeCell ref="A1:B1"/>
    <mergeCell ref="A5:C5"/>
    <mergeCell ref="A38:C38"/>
    <mergeCell ref="A49:C49"/>
    <mergeCell ref="A45:C45"/>
    <mergeCell ref="A3:B3"/>
    <mergeCell ref="A4:C4"/>
    <mergeCell ref="A51:C51"/>
    <mergeCell ref="A53:C53"/>
    <mergeCell ref="A56:C56"/>
    <mergeCell ref="A59:C59"/>
    <mergeCell ref="B200:C208"/>
    <mergeCell ref="A61:B61"/>
    <mergeCell ref="A95:C95"/>
    <mergeCell ref="A139:C139"/>
    <mergeCell ref="A151:C151"/>
    <mergeCell ref="A170:C170"/>
    <mergeCell ref="A180:C180"/>
  </mergeCells>
  <conditionalFormatting sqref="G10">
    <cfRule type="expression" dxfId="34" priority="24">
      <formula>$I$8&gt;1</formula>
    </cfRule>
  </conditionalFormatting>
  <conditionalFormatting sqref="G65">
    <cfRule type="expression" dxfId="33" priority="13">
      <formula>$I$64&gt;1</formula>
    </cfRule>
  </conditionalFormatting>
  <conditionalFormatting sqref="G129">
    <cfRule type="expression" dxfId="32" priority="10">
      <formula>$I$128&gt;1</formula>
    </cfRule>
  </conditionalFormatting>
  <conditionalFormatting sqref="G99">
    <cfRule type="expression" dxfId="31" priority="9">
      <formula>$I$98&gt;1</formula>
    </cfRule>
  </conditionalFormatting>
  <conditionalFormatting sqref="G66">
    <cfRule type="expression" dxfId="30" priority="22">
      <formula>#REF!&gt;1</formula>
    </cfRule>
  </conditionalFormatting>
  <conditionalFormatting sqref="G100">
    <cfRule type="expression" dxfId="29" priority="20">
      <formula>#REF!&gt;1</formula>
    </cfRule>
  </conditionalFormatting>
  <conditionalFormatting sqref="G130">
    <cfRule type="expression" dxfId="28" priority="18">
      <formula>#REF!&gt;1</formula>
    </cfRule>
  </conditionalFormatting>
  <pageMargins left="0.7" right="0.7" top="0.75" bottom="0.75" header="0.3" footer="0.3"/>
  <pageSetup scale="66" orientation="portrait" r:id="rId1"/>
  <rowBreaks count="7" manualBreakCount="7">
    <brk id="37" max="3" man="1"/>
    <brk id="60" max="3" man="1"/>
    <brk id="94" max="3" man="1"/>
    <brk id="138" max="3" man="1"/>
    <brk id="150" max="3" man="1"/>
    <brk id="169" max="3" man="1"/>
    <brk id="179" max="3" man="1"/>
  </rowBreaks>
  <ignoredErrors>
    <ignoredError sqref="E192:E193 E194 G192:G193" 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14337" r:id="rId4" name="Check Box 1">
              <controlPr defaultSize="0" autoFill="0" autoLine="0" autoPict="0">
                <anchor moveWithCells="1">
                  <from>
                    <xdr:col>2</xdr:col>
                    <xdr:colOff>298450</xdr:colOff>
                    <xdr:row>7</xdr:row>
                    <xdr:rowOff>31750</xdr:rowOff>
                  </from>
                  <to>
                    <xdr:col>2</xdr:col>
                    <xdr:colOff>571500</xdr:colOff>
                    <xdr:row>7</xdr:row>
                    <xdr:rowOff>171450</xdr:rowOff>
                  </to>
                </anchor>
              </controlPr>
            </control>
          </mc:Choice>
        </mc:AlternateContent>
        <mc:AlternateContent xmlns:mc="http://schemas.openxmlformats.org/markup-compatibility/2006">
          <mc:Choice Requires="x14">
            <control shapeId="14338" r:id="rId5" name="Check Box 2">
              <controlPr defaultSize="0" autoFill="0" autoLine="0" autoPict="0">
                <anchor moveWithCells="1">
                  <from>
                    <xdr:col>2</xdr:col>
                    <xdr:colOff>298450</xdr:colOff>
                    <xdr:row>8</xdr:row>
                    <xdr:rowOff>31750</xdr:rowOff>
                  </from>
                  <to>
                    <xdr:col>2</xdr:col>
                    <xdr:colOff>571500</xdr:colOff>
                    <xdr:row>8</xdr:row>
                    <xdr:rowOff>171450</xdr:rowOff>
                  </to>
                </anchor>
              </controlPr>
            </control>
          </mc:Choice>
        </mc:AlternateContent>
        <mc:AlternateContent xmlns:mc="http://schemas.openxmlformats.org/markup-compatibility/2006">
          <mc:Choice Requires="x14">
            <control shapeId="14340" r:id="rId6" name="Check Box 4">
              <controlPr defaultSize="0" autoFill="0" autoLine="0" autoPict="0">
                <anchor moveWithCells="1">
                  <from>
                    <xdr:col>2</xdr:col>
                    <xdr:colOff>298450</xdr:colOff>
                    <xdr:row>9</xdr:row>
                    <xdr:rowOff>31750</xdr:rowOff>
                  </from>
                  <to>
                    <xdr:col>2</xdr:col>
                    <xdr:colOff>571500</xdr:colOff>
                    <xdr:row>9</xdr:row>
                    <xdr:rowOff>171450</xdr:rowOff>
                  </to>
                </anchor>
              </controlPr>
            </control>
          </mc:Choice>
        </mc:AlternateContent>
        <mc:AlternateContent xmlns:mc="http://schemas.openxmlformats.org/markup-compatibility/2006">
          <mc:Choice Requires="x14">
            <control shapeId="14341" r:id="rId7" name="Check Box 5">
              <controlPr defaultSize="0" autoFill="0" autoLine="0" autoPict="0">
                <anchor moveWithCells="1">
                  <from>
                    <xdr:col>2</xdr:col>
                    <xdr:colOff>298450</xdr:colOff>
                    <xdr:row>10</xdr:row>
                    <xdr:rowOff>31750</xdr:rowOff>
                  </from>
                  <to>
                    <xdr:col>2</xdr:col>
                    <xdr:colOff>571500</xdr:colOff>
                    <xdr:row>10</xdr:row>
                    <xdr:rowOff>171450</xdr:rowOff>
                  </to>
                </anchor>
              </controlPr>
            </control>
          </mc:Choice>
        </mc:AlternateContent>
        <mc:AlternateContent xmlns:mc="http://schemas.openxmlformats.org/markup-compatibility/2006">
          <mc:Choice Requires="x14">
            <control shapeId="14342" r:id="rId8" name="Check Box 6">
              <controlPr defaultSize="0" autoFill="0" autoLine="0" autoPict="0">
                <anchor moveWithCells="1">
                  <from>
                    <xdr:col>2</xdr:col>
                    <xdr:colOff>298450</xdr:colOff>
                    <xdr:row>12</xdr:row>
                    <xdr:rowOff>31750</xdr:rowOff>
                  </from>
                  <to>
                    <xdr:col>2</xdr:col>
                    <xdr:colOff>571500</xdr:colOff>
                    <xdr:row>12</xdr:row>
                    <xdr:rowOff>171450</xdr:rowOff>
                  </to>
                </anchor>
              </controlPr>
            </control>
          </mc:Choice>
        </mc:AlternateContent>
        <mc:AlternateContent xmlns:mc="http://schemas.openxmlformats.org/markup-compatibility/2006">
          <mc:Choice Requires="x14">
            <control shapeId="14343" r:id="rId9" name="Check Box 7">
              <controlPr defaultSize="0" autoFill="0" autoLine="0" autoPict="0">
                <anchor moveWithCells="1">
                  <from>
                    <xdr:col>2</xdr:col>
                    <xdr:colOff>298450</xdr:colOff>
                    <xdr:row>13</xdr:row>
                    <xdr:rowOff>31750</xdr:rowOff>
                  </from>
                  <to>
                    <xdr:col>2</xdr:col>
                    <xdr:colOff>571500</xdr:colOff>
                    <xdr:row>13</xdr:row>
                    <xdr:rowOff>171450</xdr:rowOff>
                  </to>
                </anchor>
              </controlPr>
            </control>
          </mc:Choice>
        </mc:AlternateContent>
        <mc:AlternateContent xmlns:mc="http://schemas.openxmlformats.org/markup-compatibility/2006">
          <mc:Choice Requires="x14">
            <control shapeId="14344" r:id="rId10" name="Check Box 8">
              <controlPr defaultSize="0" autoFill="0" autoLine="0" autoPict="0">
                <anchor moveWithCells="1">
                  <from>
                    <xdr:col>2</xdr:col>
                    <xdr:colOff>298450</xdr:colOff>
                    <xdr:row>14</xdr:row>
                    <xdr:rowOff>31750</xdr:rowOff>
                  </from>
                  <to>
                    <xdr:col>2</xdr:col>
                    <xdr:colOff>571500</xdr:colOff>
                    <xdr:row>14</xdr:row>
                    <xdr:rowOff>171450</xdr:rowOff>
                  </to>
                </anchor>
              </controlPr>
            </control>
          </mc:Choice>
        </mc:AlternateContent>
        <mc:AlternateContent xmlns:mc="http://schemas.openxmlformats.org/markup-compatibility/2006">
          <mc:Choice Requires="x14">
            <control shapeId="14346" r:id="rId11" name="Check Box 10">
              <controlPr defaultSize="0" autoFill="0" autoLine="0" autoPict="0">
                <anchor moveWithCells="1">
                  <from>
                    <xdr:col>2</xdr:col>
                    <xdr:colOff>298450</xdr:colOff>
                    <xdr:row>15</xdr:row>
                    <xdr:rowOff>31750</xdr:rowOff>
                  </from>
                  <to>
                    <xdr:col>2</xdr:col>
                    <xdr:colOff>571500</xdr:colOff>
                    <xdr:row>15</xdr:row>
                    <xdr:rowOff>171450</xdr:rowOff>
                  </to>
                </anchor>
              </controlPr>
            </control>
          </mc:Choice>
        </mc:AlternateContent>
        <mc:AlternateContent xmlns:mc="http://schemas.openxmlformats.org/markup-compatibility/2006">
          <mc:Choice Requires="x14">
            <control shapeId="14347" r:id="rId12" name="Check Box 11">
              <controlPr defaultSize="0" autoFill="0" autoLine="0" autoPict="0">
                <anchor moveWithCells="1">
                  <from>
                    <xdr:col>2</xdr:col>
                    <xdr:colOff>298450</xdr:colOff>
                    <xdr:row>17</xdr:row>
                    <xdr:rowOff>31750</xdr:rowOff>
                  </from>
                  <to>
                    <xdr:col>2</xdr:col>
                    <xdr:colOff>571500</xdr:colOff>
                    <xdr:row>17</xdr:row>
                    <xdr:rowOff>171450</xdr:rowOff>
                  </to>
                </anchor>
              </controlPr>
            </control>
          </mc:Choice>
        </mc:AlternateContent>
        <mc:AlternateContent xmlns:mc="http://schemas.openxmlformats.org/markup-compatibility/2006">
          <mc:Choice Requires="x14">
            <control shapeId="14348" r:id="rId13" name="Check Box 12">
              <controlPr defaultSize="0" autoFill="0" autoLine="0" autoPict="0">
                <anchor moveWithCells="1">
                  <from>
                    <xdr:col>2</xdr:col>
                    <xdr:colOff>298450</xdr:colOff>
                    <xdr:row>18</xdr:row>
                    <xdr:rowOff>31750</xdr:rowOff>
                  </from>
                  <to>
                    <xdr:col>2</xdr:col>
                    <xdr:colOff>571500</xdr:colOff>
                    <xdr:row>18</xdr:row>
                    <xdr:rowOff>171450</xdr:rowOff>
                  </to>
                </anchor>
              </controlPr>
            </control>
          </mc:Choice>
        </mc:AlternateContent>
        <mc:AlternateContent xmlns:mc="http://schemas.openxmlformats.org/markup-compatibility/2006">
          <mc:Choice Requires="x14">
            <control shapeId="14349" r:id="rId14" name="Check Box 13">
              <controlPr defaultSize="0" autoFill="0" autoLine="0" autoPict="0">
                <anchor moveWithCells="1">
                  <from>
                    <xdr:col>2</xdr:col>
                    <xdr:colOff>298450</xdr:colOff>
                    <xdr:row>19</xdr:row>
                    <xdr:rowOff>31750</xdr:rowOff>
                  </from>
                  <to>
                    <xdr:col>2</xdr:col>
                    <xdr:colOff>571500</xdr:colOff>
                    <xdr:row>19</xdr:row>
                    <xdr:rowOff>171450</xdr:rowOff>
                  </to>
                </anchor>
              </controlPr>
            </control>
          </mc:Choice>
        </mc:AlternateContent>
        <mc:AlternateContent xmlns:mc="http://schemas.openxmlformats.org/markup-compatibility/2006">
          <mc:Choice Requires="x14">
            <control shapeId="14350" r:id="rId15" name="Check Box 14">
              <controlPr defaultSize="0" autoFill="0" autoLine="0" autoPict="0">
                <anchor moveWithCells="1">
                  <from>
                    <xdr:col>2</xdr:col>
                    <xdr:colOff>298450</xdr:colOff>
                    <xdr:row>20</xdr:row>
                    <xdr:rowOff>31750</xdr:rowOff>
                  </from>
                  <to>
                    <xdr:col>2</xdr:col>
                    <xdr:colOff>571500</xdr:colOff>
                    <xdr:row>20</xdr:row>
                    <xdr:rowOff>171450</xdr:rowOff>
                  </to>
                </anchor>
              </controlPr>
            </control>
          </mc:Choice>
        </mc:AlternateContent>
        <mc:AlternateContent xmlns:mc="http://schemas.openxmlformats.org/markup-compatibility/2006">
          <mc:Choice Requires="x14">
            <control shapeId="14351" r:id="rId16" name="Check Box 15">
              <controlPr defaultSize="0" autoFill="0" autoLine="0" autoPict="0">
                <anchor moveWithCells="1">
                  <from>
                    <xdr:col>2</xdr:col>
                    <xdr:colOff>298450</xdr:colOff>
                    <xdr:row>22</xdr:row>
                    <xdr:rowOff>31750</xdr:rowOff>
                  </from>
                  <to>
                    <xdr:col>2</xdr:col>
                    <xdr:colOff>571500</xdr:colOff>
                    <xdr:row>22</xdr:row>
                    <xdr:rowOff>171450</xdr:rowOff>
                  </to>
                </anchor>
              </controlPr>
            </control>
          </mc:Choice>
        </mc:AlternateContent>
        <mc:AlternateContent xmlns:mc="http://schemas.openxmlformats.org/markup-compatibility/2006">
          <mc:Choice Requires="x14">
            <control shapeId="14352" r:id="rId17" name="Check Box 16">
              <controlPr defaultSize="0" autoFill="0" autoLine="0" autoPict="0">
                <anchor moveWithCells="1">
                  <from>
                    <xdr:col>2</xdr:col>
                    <xdr:colOff>298450</xdr:colOff>
                    <xdr:row>23</xdr:row>
                    <xdr:rowOff>31750</xdr:rowOff>
                  </from>
                  <to>
                    <xdr:col>2</xdr:col>
                    <xdr:colOff>571500</xdr:colOff>
                    <xdr:row>23</xdr:row>
                    <xdr:rowOff>171450</xdr:rowOff>
                  </to>
                </anchor>
              </controlPr>
            </control>
          </mc:Choice>
        </mc:AlternateContent>
        <mc:AlternateContent xmlns:mc="http://schemas.openxmlformats.org/markup-compatibility/2006">
          <mc:Choice Requires="x14">
            <control shapeId="14354" r:id="rId18" name="Check Box 18">
              <controlPr defaultSize="0" autoFill="0" autoLine="0" autoPict="0">
                <anchor moveWithCells="1">
                  <from>
                    <xdr:col>2</xdr:col>
                    <xdr:colOff>298450</xdr:colOff>
                    <xdr:row>24</xdr:row>
                    <xdr:rowOff>31750</xdr:rowOff>
                  </from>
                  <to>
                    <xdr:col>2</xdr:col>
                    <xdr:colOff>571500</xdr:colOff>
                    <xdr:row>24</xdr:row>
                    <xdr:rowOff>171450</xdr:rowOff>
                  </to>
                </anchor>
              </controlPr>
            </control>
          </mc:Choice>
        </mc:AlternateContent>
        <mc:AlternateContent xmlns:mc="http://schemas.openxmlformats.org/markup-compatibility/2006">
          <mc:Choice Requires="x14">
            <control shapeId="14355" r:id="rId19" name="Check Box 19">
              <controlPr defaultSize="0" autoFill="0" autoLine="0" autoPict="0">
                <anchor moveWithCells="1">
                  <from>
                    <xdr:col>2</xdr:col>
                    <xdr:colOff>298450</xdr:colOff>
                    <xdr:row>25</xdr:row>
                    <xdr:rowOff>31750</xdr:rowOff>
                  </from>
                  <to>
                    <xdr:col>2</xdr:col>
                    <xdr:colOff>571500</xdr:colOff>
                    <xdr:row>25</xdr:row>
                    <xdr:rowOff>171450</xdr:rowOff>
                  </to>
                </anchor>
              </controlPr>
            </control>
          </mc:Choice>
        </mc:AlternateContent>
        <mc:AlternateContent xmlns:mc="http://schemas.openxmlformats.org/markup-compatibility/2006">
          <mc:Choice Requires="x14">
            <control shapeId="14356" r:id="rId20" name="Check Box 20">
              <controlPr defaultSize="0" autoFill="0" autoLine="0" autoPict="0">
                <anchor moveWithCells="1">
                  <from>
                    <xdr:col>2</xdr:col>
                    <xdr:colOff>298450</xdr:colOff>
                    <xdr:row>27</xdr:row>
                    <xdr:rowOff>31750</xdr:rowOff>
                  </from>
                  <to>
                    <xdr:col>2</xdr:col>
                    <xdr:colOff>571500</xdr:colOff>
                    <xdr:row>27</xdr:row>
                    <xdr:rowOff>171450</xdr:rowOff>
                  </to>
                </anchor>
              </controlPr>
            </control>
          </mc:Choice>
        </mc:AlternateContent>
        <mc:AlternateContent xmlns:mc="http://schemas.openxmlformats.org/markup-compatibility/2006">
          <mc:Choice Requires="x14">
            <control shapeId="14357" r:id="rId21" name="Check Box 21">
              <controlPr defaultSize="0" autoFill="0" autoLine="0" autoPict="0">
                <anchor moveWithCells="1">
                  <from>
                    <xdr:col>2</xdr:col>
                    <xdr:colOff>298450</xdr:colOff>
                    <xdr:row>28</xdr:row>
                    <xdr:rowOff>31750</xdr:rowOff>
                  </from>
                  <to>
                    <xdr:col>2</xdr:col>
                    <xdr:colOff>571500</xdr:colOff>
                    <xdr:row>28</xdr:row>
                    <xdr:rowOff>171450</xdr:rowOff>
                  </to>
                </anchor>
              </controlPr>
            </control>
          </mc:Choice>
        </mc:AlternateContent>
        <mc:AlternateContent xmlns:mc="http://schemas.openxmlformats.org/markup-compatibility/2006">
          <mc:Choice Requires="x14">
            <control shapeId="14359" r:id="rId22" name="Check Box 23">
              <controlPr defaultSize="0" autoFill="0" autoLine="0" autoPict="0">
                <anchor moveWithCells="1">
                  <from>
                    <xdr:col>2</xdr:col>
                    <xdr:colOff>298450</xdr:colOff>
                    <xdr:row>29</xdr:row>
                    <xdr:rowOff>31750</xdr:rowOff>
                  </from>
                  <to>
                    <xdr:col>2</xdr:col>
                    <xdr:colOff>571500</xdr:colOff>
                    <xdr:row>29</xdr:row>
                    <xdr:rowOff>171450</xdr:rowOff>
                  </to>
                </anchor>
              </controlPr>
            </control>
          </mc:Choice>
        </mc:AlternateContent>
        <mc:AlternateContent xmlns:mc="http://schemas.openxmlformats.org/markup-compatibility/2006">
          <mc:Choice Requires="x14">
            <control shapeId="14360" r:id="rId23" name="Check Box 24">
              <controlPr defaultSize="0" autoFill="0" autoLine="0" autoPict="0">
                <anchor moveWithCells="1">
                  <from>
                    <xdr:col>2</xdr:col>
                    <xdr:colOff>298450</xdr:colOff>
                    <xdr:row>30</xdr:row>
                    <xdr:rowOff>31750</xdr:rowOff>
                  </from>
                  <to>
                    <xdr:col>2</xdr:col>
                    <xdr:colOff>571500</xdr:colOff>
                    <xdr:row>30</xdr:row>
                    <xdr:rowOff>171450</xdr:rowOff>
                  </to>
                </anchor>
              </controlPr>
            </control>
          </mc:Choice>
        </mc:AlternateContent>
        <mc:AlternateContent xmlns:mc="http://schemas.openxmlformats.org/markup-compatibility/2006">
          <mc:Choice Requires="x14">
            <control shapeId="14361" r:id="rId24" name="Check Box 25">
              <controlPr defaultSize="0" autoFill="0" autoLine="0" autoPict="0">
                <anchor moveWithCells="1">
                  <from>
                    <xdr:col>2</xdr:col>
                    <xdr:colOff>298450</xdr:colOff>
                    <xdr:row>32</xdr:row>
                    <xdr:rowOff>31750</xdr:rowOff>
                  </from>
                  <to>
                    <xdr:col>2</xdr:col>
                    <xdr:colOff>571500</xdr:colOff>
                    <xdr:row>32</xdr:row>
                    <xdr:rowOff>171450</xdr:rowOff>
                  </to>
                </anchor>
              </controlPr>
            </control>
          </mc:Choice>
        </mc:AlternateContent>
        <mc:AlternateContent xmlns:mc="http://schemas.openxmlformats.org/markup-compatibility/2006">
          <mc:Choice Requires="x14">
            <control shapeId="14362" r:id="rId25" name="Check Box 26">
              <controlPr defaultSize="0" autoFill="0" autoLine="0" autoPict="0">
                <anchor moveWithCells="1">
                  <from>
                    <xdr:col>2</xdr:col>
                    <xdr:colOff>298450</xdr:colOff>
                    <xdr:row>33</xdr:row>
                    <xdr:rowOff>31750</xdr:rowOff>
                  </from>
                  <to>
                    <xdr:col>2</xdr:col>
                    <xdr:colOff>571500</xdr:colOff>
                    <xdr:row>33</xdr:row>
                    <xdr:rowOff>171450</xdr:rowOff>
                  </to>
                </anchor>
              </controlPr>
            </control>
          </mc:Choice>
        </mc:AlternateContent>
        <mc:AlternateContent xmlns:mc="http://schemas.openxmlformats.org/markup-compatibility/2006">
          <mc:Choice Requires="x14">
            <control shapeId="14363" r:id="rId26" name="Check Box 27">
              <controlPr defaultSize="0" autoFill="0" autoLine="0" autoPict="0">
                <anchor moveWithCells="1">
                  <from>
                    <xdr:col>2</xdr:col>
                    <xdr:colOff>298450</xdr:colOff>
                    <xdr:row>34</xdr:row>
                    <xdr:rowOff>31750</xdr:rowOff>
                  </from>
                  <to>
                    <xdr:col>2</xdr:col>
                    <xdr:colOff>571500</xdr:colOff>
                    <xdr:row>34</xdr:row>
                    <xdr:rowOff>171450</xdr:rowOff>
                  </to>
                </anchor>
              </controlPr>
            </control>
          </mc:Choice>
        </mc:AlternateContent>
        <mc:AlternateContent xmlns:mc="http://schemas.openxmlformats.org/markup-compatibility/2006">
          <mc:Choice Requires="x14">
            <control shapeId="14364" r:id="rId27" name="Check Box 28">
              <controlPr defaultSize="0" autoFill="0" autoLine="0" autoPict="0">
                <anchor moveWithCells="1">
                  <from>
                    <xdr:col>2</xdr:col>
                    <xdr:colOff>298450</xdr:colOff>
                    <xdr:row>35</xdr:row>
                    <xdr:rowOff>31750</xdr:rowOff>
                  </from>
                  <to>
                    <xdr:col>2</xdr:col>
                    <xdr:colOff>571500</xdr:colOff>
                    <xdr:row>35</xdr:row>
                    <xdr:rowOff>171450</xdr:rowOff>
                  </to>
                </anchor>
              </controlPr>
            </control>
          </mc:Choice>
        </mc:AlternateContent>
        <mc:AlternateContent xmlns:mc="http://schemas.openxmlformats.org/markup-compatibility/2006">
          <mc:Choice Requires="x14">
            <control shapeId="14366" r:id="rId28" name="Check Box 30">
              <controlPr defaultSize="0" autoFill="0" autoLine="0" autoPict="0">
                <anchor moveWithCells="1">
                  <from>
                    <xdr:col>2</xdr:col>
                    <xdr:colOff>298450</xdr:colOff>
                    <xdr:row>39</xdr:row>
                    <xdr:rowOff>69850</xdr:rowOff>
                  </from>
                  <to>
                    <xdr:col>2</xdr:col>
                    <xdr:colOff>571500</xdr:colOff>
                    <xdr:row>39</xdr:row>
                    <xdr:rowOff>209550</xdr:rowOff>
                  </to>
                </anchor>
              </controlPr>
            </control>
          </mc:Choice>
        </mc:AlternateContent>
        <mc:AlternateContent xmlns:mc="http://schemas.openxmlformats.org/markup-compatibility/2006">
          <mc:Choice Requires="x14">
            <control shapeId="14367" r:id="rId29" name="Check Box 31">
              <controlPr defaultSize="0" autoFill="0" autoLine="0" autoPict="0">
                <anchor moveWithCells="1">
                  <from>
                    <xdr:col>2</xdr:col>
                    <xdr:colOff>298450</xdr:colOff>
                    <xdr:row>40</xdr:row>
                    <xdr:rowOff>165100</xdr:rowOff>
                  </from>
                  <to>
                    <xdr:col>2</xdr:col>
                    <xdr:colOff>571500</xdr:colOff>
                    <xdr:row>40</xdr:row>
                    <xdr:rowOff>304800</xdr:rowOff>
                  </to>
                </anchor>
              </controlPr>
            </control>
          </mc:Choice>
        </mc:AlternateContent>
        <mc:AlternateContent xmlns:mc="http://schemas.openxmlformats.org/markup-compatibility/2006">
          <mc:Choice Requires="x14">
            <control shapeId="14368" r:id="rId30" name="Check Box 32">
              <controlPr defaultSize="0" autoFill="0" autoLine="0" autoPict="0">
                <anchor moveWithCells="1">
                  <from>
                    <xdr:col>2</xdr:col>
                    <xdr:colOff>298450</xdr:colOff>
                    <xdr:row>41</xdr:row>
                    <xdr:rowOff>127000</xdr:rowOff>
                  </from>
                  <to>
                    <xdr:col>2</xdr:col>
                    <xdr:colOff>571500</xdr:colOff>
                    <xdr:row>41</xdr:row>
                    <xdr:rowOff>266700</xdr:rowOff>
                  </to>
                </anchor>
              </controlPr>
            </control>
          </mc:Choice>
        </mc:AlternateContent>
        <mc:AlternateContent xmlns:mc="http://schemas.openxmlformats.org/markup-compatibility/2006">
          <mc:Choice Requires="x14">
            <control shapeId="14369" r:id="rId31" name="Check Box 33">
              <controlPr defaultSize="0" autoFill="0" autoLine="0" autoPict="0">
                <anchor moveWithCells="1">
                  <from>
                    <xdr:col>2</xdr:col>
                    <xdr:colOff>298450</xdr:colOff>
                    <xdr:row>42</xdr:row>
                    <xdr:rowOff>69850</xdr:rowOff>
                  </from>
                  <to>
                    <xdr:col>2</xdr:col>
                    <xdr:colOff>571500</xdr:colOff>
                    <xdr:row>42</xdr:row>
                    <xdr:rowOff>209550</xdr:rowOff>
                  </to>
                </anchor>
              </controlPr>
            </control>
          </mc:Choice>
        </mc:AlternateContent>
        <mc:AlternateContent xmlns:mc="http://schemas.openxmlformats.org/markup-compatibility/2006">
          <mc:Choice Requires="x14">
            <control shapeId="14370" r:id="rId32" name="Check Box 34">
              <controlPr defaultSize="0" autoFill="0" autoLine="0" autoPict="0">
                <anchor moveWithCells="1">
                  <from>
                    <xdr:col>2</xdr:col>
                    <xdr:colOff>298450</xdr:colOff>
                    <xdr:row>43</xdr:row>
                    <xdr:rowOff>88900</xdr:rowOff>
                  </from>
                  <to>
                    <xdr:col>2</xdr:col>
                    <xdr:colOff>571500</xdr:colOff>
                    <xdr:row>43</xdr:row>
                    <xdr:rowOff>228600</xdr:rowOff>
                  </to>
                </anchor>
              </controlPr>
            </control>
          </mc:Choice>
        </mc:AlternateContent>
        <mc:AlternateContent xmlns:mc="http://schemas.openxmlformats.org/markup-compatibility/2006">
          <mc:Choice Requires="x14">
            <control shapeId="14374" r:id="rId33" name="Check Box 38">
              <controlPr defaultSize="0" autoFill="0" autoLine="0" autoPict="0">
                <anchor moveWithCells="1">
                  <from>
                    <xdr:col>2</xdr:col>
                    <xdr:colOff>279400</xdr:colOff>
                    <xdr:row>46</xdr:row>
                    <xdr:rowOff>228600</xdr:rowOff>
                  </from>
                  <to>
                    <xdr:col>2</xdr:col>
                    <xdr:colOff>552450</xdr:colOff>
                    <xdr:row>46</xdr:row>
                    <xdr:rowOff>374650</xdr:rowOff>
                  </to>
                </anchor>
              </controlPr>
            </control>
          </mc:Choice>
        </mc:AlternateContent>
        <mc:AlternateContent xmlns:mc="http://schemas.openxmlformats.org/markup-compatibility/2006">
          <mc:Choice Requires="x14">
            <control shapeId="14376" r:id="rId34" name="Check Box 40">
              <controlPr defaultSize="0" autoFill="0" autoLine="0" autoPict="0">
                <anchor moveWithCells="1">
                  <from>
                    <xdr:col>2</xdr:col>
                    <xdr:colOff>298450</xdr:colOff>
                    <xdr:row>47</xdr:row>
                    <xdr:rowOff>127000</xdr:rowOff>
                  </from>
                  <to>
                    <xdr:col>2</xdr:col>
                    <xdr:colOff>571500</xdr:colOff>
                    <xdr:row>47</xdr:row>
                    <xdr:rowOff>266700</xdr:rowOff>
                  </to>
                </anchor>
              </controlPr>
            </control>
          </mc:Choice>
        </mc:AlternateContent>
        <mc:AlternateContent xmlns:mc="http://schemas.openxmlformats.org/markup-compatibility/2006">
          <mc:Choice Requires="x14">
            <control shapeId="14377" r:id="rId35" name="Check Box 41">
              <controlPr defaultSize="0" autoFill="0" autoLine="0" autoPict="0">
                <anchor moveWithCells="1">
                  <from>
                    <xdr:col>2</xdr:col>
                    <xdr:colOff>266700</xdr:colOff>
                    <xdr:row>51</xdr:row>
                    <xdr:rowOff>127000</xdr:rowOff>
                  </from>
                  <to>
                    <xdr:col>2</xdr:col>
                    <xdr:colOff>546100</xdr:colOff>
                    <xdr:row>51</xdr:row>
                    <xdr:rowOff>266700</xdr:rowOff>
                  </to>
                </anchor>
              </controlPr>
            </control>
          </mc:Choice>
        </mc:AlternateContent>
        <mc:AlternateContent xmlns:mc="http://schemas.openxmlformats.org/markup-compatibility/2006">
          <mc:Choice Requires="x14">
            <control shapeId="14378" r:id="rId36" name="Check Box 42">
              <controlPr defaultSize="0" autoFill="0" autoLine="0" autoPict="0">
                <anchor moveWithCells="1">
                  <from>
                    <xdr:col>2</xdr:col>
                    <xdr:colOff>266700</xdr:colOff>
                    <xdr:row>53</xdr:row>
                    <xdr:rowOff>107950</xdr:rowOff>
                  </from>
                  <to>
                    <xdr:col>2</xdr:col>
                    <xdr:colOff>546100</xdr:colOff>
                    <xdr:row>53</xdr:row>
                    <xdr:rowOff>247650</xdr:rowOff>
                  </to>
                </anchor>
              </controlPr>
            </control>
          </mc:Choice>
        </mc:AlternateContent>
        <mc:AlternateContent xmlns:mc="http://schemas.openxmlformats.org/markup-compatibility/2006">
          <mc:Choice Requires="x14">
            <control shapeId="14379" r:id="rId37" name="Check Box 43">
              <controlPr defaultSize="0" autoFill="0" autoLine="0" autoPict="0">
                <anchor moveWithCells="1">
                  <from>
                    <xdr:col>2</xdr:col>
                    <xdr:colOff>266700</xdr:colOff>
                    <xdr:row>54</xdr:row>
                    <xdr:rowOff>127000</xdr:rowOff>
                  </from>
                  <to>
                    <xdr:col>2</xdr:col>
                    <xdr:colOff>546100</xdr:colOff>
                    <xdr:row>54</xdr:row>
                    <xdr:rowOff>266700</xdr:rowOff>
                  </to>
                </anchor>
              </controlPr>
            </control>
          </mc:Choice>
        </mc:AlternateContent>
        <mc:AlternateContent xmlns:mc="http://schemas.openxmlformats.org/markup-compatibility/2006">
          <mc:Choice Requires="x14">
            <control shapeId="14381" r:id="rId38" name="Check Box 45">
              <controlPr defaultSize="0" autoFill="0" autoLine="0" autoPict="0">
                <anchor moveWithCells="1">
                  <from>
                    <xdr:col>2</xdr:col>
                    <xdr:colOff>266700</xdr:colOff>
                    <xdr:row>56</xdr:row>
                    <xdr:rowOff>127000</xdr:rowOff>
                  </from>
                  <to>
                    <xdr:col>2</xdr:col>
                    <xdr:colOff>546100</xdr:colOff>
                    <xdr:row>56</xdr:row>
                    <xdr:rowOff>266700</xdr:rowOff>
                  </to>
                </anchor>
              </controlPr>
            </control>
          </mc:Choice>
        </mc:AlternateContent>
        <mc:AlternateContent xmlns:mc="http://schemas.openxmlformats.org/markup-compatibility/2006">
          <mc:Choice Requires="x14">
            <control shapeId="14382" r:id="rId39" name="Check Box 46">
              <controlPr defaultSize="0" autoFill="0" autoLine="0" autoPict="0">
                <anchor moveWithCells="1">
                  <from>
                    <xdr:col>2</xdr:col>
                    <xdr:colOff>266700</xdr:colOff>
                    <xdr:row>57</xdr:row>
                    <xdr:rowOff>50800</xdr:rowOff>
                  </from>
                  <to>
                    <xdr:col>2</xdr:col>
                    <xdr:colOff>546100</xdr:colOff>
                    <xdr:row>57</xdr:row>
                    <xdr:rowOff>190500</xdr:rowOff>
                  </to>
                </anchor>
              </controlPr>
            </control>
          </mc:Choice>
        </mc:AlternateContent>
        <mc:AlternateContent xmlns:mc="http://schemas.openxmlformats.org/markup-compatibility/2006">
          <mc:Choice Requires="x14">
            <control shapeId="14383" r:id="rId40" name="Check Box 47">
              <controlPr defaultSize="0" autoFill="0" autoLine="0" autoPict="0">
                <anchor moveWithCells="1">
                  <from>
                    <xdr:col>2</xdr:col>
                    <xdr:colOff>266700</xdr:colOff>
                    <xdr:row>59</xdr:row>
                    <xdr:rowOff>127000</xdr:rowOff>
                  </from>
                  <to>
                    <xdr:col>2</xdr:col>
                    <xdr:colOff>546100</xdr:colOff>
                    <xdr:row>59</xdr:row>
                    <xdr:rowOff>266700</xdr:rowOff>
                  </to>
                </anchor>
              </controlPr>
            </control>
          </mc:Choice>
        </mc:AlternateContent>
        <mc:AlternateContent xmlns:mc="http://schemas.openxmlformats.org/markup-compatibility/2006">
          <mc:Choice Requires="x14">
            <control shapeId="14387" r:id="rId41" name="Check Box 51">
              <controlPr defaultSize="0" autoFill="0" autoLine="0" autoPict="0">
                <anchor moveWithCells="1">
                  <from>
                    <xdr:col>2</xdr:col>
                    <xdr:colOff>260350</xdr:colOff>
                    <xdr:row>63</xdr:row>
                    <xdr:rowOff>31750</xdr:rowOff>
                  </from>
                  <to>
                    <xdr:col>2</xdr:col>
                    <xdr:colOff>533400</xdr:colOff>
                    <xdr:row>63</xdr:row>
                    <xdr:rowOff>171450</xdr:rowOff>
                  </to>
                </anchor>
              </controlPr>
            </control>
          </mc:Choice>
        </mc:AlternateContent>
        <mc:AlternateContent xmlns:mc="http://schemas.openxmlformats.org/markup-compatibility/2006">
          <mc:Choice Requires="x14">
            <control shapeId="14388" r:id="rId42" name="Check Box 52">
              <controlPr defaultSize="0" autoFill="0" autoLine="0" autoPict="0">
                <anchor moveWithCells="1">
                  <from>
                    <xdr:col>2</xdr:col>
                    <xdr:colOff>260350</xdr:colOff>
                    <xdr:row>64</xdr:row>
                    <xdr:rowOff>31750</xdr:rowOff>
                  </from>
                  <to>
                    <xdr:col>2</xdr:col>
                    <xdr:colOff>533400</xdr:colOff>
                    <xdr:row>64</xdr:row>
                    <xdr:rowOff>171450</xdr:rowOff>
                  </to>
                </anchor>
              </controlPr>
            </control>
          </mc:Choice>
        </mc:AlternateContent>
        <mc:AlternateContent xmlns:mc="http://schemas.openxmlformats.org/markup-compatibility/2006">
          <mc:Choice Requires="x14">
            <control shapeId="14389" r:id="rId43" name="Check Box 53">
              <controlPr defaultSize="0" autoFill="0" autoLine="0" autoPict="0">
                <anchor moveWithCells="1">
                  <from>
                    <xdr:col>2</xdr:col>
                    <xdr:colOff>260350</xdr:colOff>
                    <xdr:row>65</xdr:row>
                    <xdr:rowOff>31750</xdr:rowOff>
                  </from>
                  <to>
                    <xdr:col>2</xdr:col>
                    <xdr:colOff>533400</xdr:colOff>
                    <xdr:row>65</xdr:row>
                    <xdr:rowOff>171450</xdr:rowOff>
                  </to>
                </anchor>
              </controlPr>
            </control>
          </mc:Choice>
        </mc:AlternateContent>
        <mc:AlternateContent xmlns:mc="http://schemas.openxmlformats.org/markup-compatibility/2006">
          <mc:Choice Requires="x14">
            <control shapeId="14391" r:id="rId44" name="Check Box 55">
              <controlPr defaultSize="0" autoFill="0" autoLine="0" autoPict="0">
                <anchor moveWithCells="1">
                  <from>
                    <xdr:col>2</xdr:col>
                    <xdr:colOff>260350</xdr:colOff>
                    <xdr:row>68</xdr:row>
                    <xdr:rowOff>31750</xdr:rowOff>
                  </from>
                  <to>
                    <xdr:col>2</xdr:col>
                    <xdr:colOff>533400</xdr:colOff>
                    <xdr:row>68</xdr:row>
                    <xdr:rowOff>171450</xdr:rowOff>
                  </to>
                </anchor>
              </controlPr>
            </control>
          </mc:Choice>
        </mc:AlternateContent>
        <mc:AlternateContent xmlns:mc="http://schemas.openxmlformats.org/markup-compatibility/2006">
          <mc:Choice Requires="x14">
            <control shapeId="14392" r:id="rId45" name="Check Box 56">
              <controlPr defaultSize="0" autoFill="0" autoLine="0" autoPict="0">
                <anchor moveWithCells="1">
                  <from>
                    <xdr:col>2</xdr:col>
                    <xdr:colOff>260350</xdr:colOff>
                    <xdr:row>69</xdr:row>
                    <xdr:rowOff>31750</xdr:rowOff>
                  </from>
                  <to>
                    <xdr:col>2</xdr:col>
                    <xdr:colOff>533400</xdr:colOff>
                    <xdr:row>69</xdr:row>
                    <xdr:rowOff>171450</xdr:rowOff>
                  </to>
                </anchor>
              </controlPr>
            </control>
          </mc:Choice>
        </mc:AlternateContent>
        <mc:AlternateContent xmlns:mc="http://schemas.openxmlformats.org/markup-compatibility/2006">
          <mc:Choice Requires="x14">
            <control shapeId="14393" r:id="rId46" name="Check Box 57">
              <controlPr defaultSize="0" autoFill="0" autoLine="0" autoPict="0">
                <anchor moveWithCells="1">
                  <from>
                    <xdr:col>2</xdr:col>
                    <xdr:colOff>260350</xdr:colOff>
                    <xdr:row>70</xdr:row>
                    <xdr:rowOff>31750</xdr:rowOff>
                  </from>
                  <to>
                    <xdr:col>2</xdr:col>
                    <xdr:colOff>533400</xdr:colOff>
                    <xdr:row>70</xdr:row>
                    <xdr:rowOff>171450</xdr:rowOff>
                  </to>
                </anchor>
              </controlPr>
            </control>
          </mc:Choice>
        </mc:AlternateContent>
        <mc:AlternateContent xmlns:mc="http://schemas.openxmlformats.org/markup-compatibility/2006">
          <mc:Choice Requires="x14">
            <control shapeId="14394" r:id="rId47" name="Check Box 58">
              <controlPr defaultSize="0" autoFill="0" autoLine="0" autoPict="0">
                <anchor moveWithCells="1">
                  <from>
                    <xdr:col>2</xdr:col>
                    <xdr:colOff>260350</xdr:colOff>
                    <xdr:row>71</xdr:row>
                    <xdr:rowOff>31750</xdr:rowOff>
                  </from>
                  <to>
                    <xdr:col>2</xdr:col>
                    <xdr:colOff>533400</xdr:colOff>
                    <xdr:row>71</xdr:row>
                    <xdr:rowOff>171450</xdr:rowOff>
                  </to>
                </anchor>
              </controlPr>
            </control>
          </mc:Choice>
        </mc:AlternateContent>
        <mc:AlternateContent xmlns:mc="http://schemas.openxmlformats.org/markup-compatibility/2006">
          <mc:Choice Requires="x14">
            <control shapeId="14395" r:id="rId48" name="Check Box 59">
              <controlPr defaultSize="0" autoFill="0" autoLine="0" autoPict="0">
                <anchor moveWithCells="1">
                  <from>
                    <xdr:col>2</xdr:col>
                    <xdr:colOff>260350</xdr:colOff>
                    <xdr:row>73</xdr:row>
                    <xdr:rowOff>31750</xdr:rowOff>
                  </from>
                  <to>
                    <xdr:col>2</xdr:col>
                    <xdr:colOff>533400</xdr:colOff>
                    <xdr:row>73</xdr:row>
                    <xdr:rowOff>171450</xdr:rowOff>
                  </to>
                </anchor>
              </controlPr>
            </control>
          </mc:Choice>
        </mc:AlternateContent>
        <mc:AlternateContent xmlns:mc="http://schemas.openxmlformats.org/markup-compatibility/2006">
          <mc:Choice Requires="x14">
            <control shapeId="14396" r:id="rId49" name="Check Box 60">
              <controlPr defaultSize="0" autoFill="0" autoLine="0" autoPict="0">
                <anchor moveWithCells="1">
                  <from>
                    <xdr:col>2</xdr:col>
                    <xdr:colOff>260350</xdr:colOff>
                    <xdr:row>74</xdr:row>
                    <xdr:rowOff>31750</xdr:rowOff>
                  </from>
                  <to>
                    <xdr:col>2</xdr:col>
                    <xdr:colOff>533400</xdr:colOff>
                    <xdr:row>74</xdr:row>
                    <xdr:rowOff>171450</xdr:rowOff>
                  </to>
                </anchor>
              </controlPr>
            </control>
          </mc:Choice>
        </mc:AlternateContent>
        <mc:AlternateContent xmlns:mc="http://schemas.openxmlformats.org/markup-compatibility/2006">
          <mc:Choice Requires="x14">
            <control shapeId="14397" r:id="rId50" name="Check Box 61">
              <controlPr defaultSize="0" autoFill="0" autoLine="0" autoPict="0">
                <anchor moveWithCells="1">
                  <from>
                    <xdr:col>2</xdr:col>
                    <xdr:colOff>260350</xdr:colOff>
                    <xdr:row>75</xdr:row>
                    <xdr:rowOff>31750</xdr:rowOff>
                  </from>
                  <to>
                    <xdr:col>2</xdr:col>
                    <xdr:colOff>533400</xdr:colOff>
                    <xdr:row>75</xdr:row>
                    <xdr:rowOff>171450</xdr:rowOff>
                  </to>
                </anchor>
              </controlPr>
            </control>
          </mc:Choice>
        </mc:AlternateContent>
        <mc:AlternateContent xmlns:mc="http://schemas.openxmlformats.org/markup-compatibility/2006">
          <mc:Choice Requires="x14">
            <control shapeId="14398" r:id="rId51" name="Check Box 62">
              <controlPr defaultSize="0" autoFill="0" autoLine="0" autoPict="0">
                <anchor moveWithCells="1">
                  <from>
                    <xdr:col>2</xdr:col>
                    <xdr:colOff>260350</xdr:colOff>
                    <xdr:row>76</xdr:row>
                    <xdr:rowOff>31750</xdr:rowOff>
                  </from>
                  <to>
                    <xdr:col>2</xdr:col>
                    <xdr:colOff>533400</xdr:colOff>
                    <xdr:row>76</xdr:row>
                    <xdr:rowOff>171450</xdr:rowOff>
                  </to>
                </anchor>
              </controlPr>
            </control>
          </mc:Choice>
        </mc:AlternateContent>
        <mc:AlternateContent xmlns:mc="http://schemas.openxmlformats.org/markup-compatibility/2006">
          <mc:Choice Requires="x14">
            <control shapeId="14399" r:id="rId52" name="Check Box 63">
              <controlPr defaultSize="0" autoFill="0" autoLine="0" autoPict="0">
                <anchor moveWithCells="1">
                  <from>
                    <xdr:col>2</xdr:col>
                    <xdr:colOff>260350</xdr:colOff>
                    <xdr:row>78</xdr:row>
                    <xdr:rowOff>31750</xdr:rowOff>
                  </from>
                  <to>
                    <xdr:col>2</xdr:col>
                    <xdr:colOff>533400</xdr:colOff>
                    <xdr:row>78</xdr:row>
                    <xdr:rowOff>171450</xdr:rowOff>
                  </to>
                </anchor>
              </controlPr>
            </control>
          </mc:Choice>
        </mc:AlternateContent>
        <mc:AlternateContent xmlns:mc="http://schemas.openxmlformats.org/markup-compatibility/2006">
          <mc:Choice Requires="x14">
            <control shapeId="14400" r:id="rId53" name="Check Box 64">
              <controlPr defaultSize="0" autoFill="0" autoLine="0" autoPict="0">
                <anchor moveWithCells="1">
                  <from>
                    <xdr:col>2</xdr:col>
                    <xdr:colOff>260350</xdr:colOff>
                    <xdr:row>79</xdr:row>
                    <xdr:rowOff>31750</xdr:rowOff>
                  </from>
                  <to>
                    <xdr:col>2</xdr:col>
                    <xdr:colOff>533400</xdr:colOff>
                    <xdr:row>79</xdr:row>
                    <xdr:rowOff>171450</xdr:rowOff>
                  </to>
                </anchor>
              </controlPr>
            </control>
          </mc:Choice>
        </mc:AlternateContent>
        <mc:AlternateContent xmlns:mc="http://schemas.openxmlformats.org/markup-compatibility/2006">
          <mc:Choice Requires="x14">
            <control shapeId="14401" r:id="rId54" name="Check Box 65">
              <controlPr defaultSize="0" autoFill="0" autoLine="0" autoPict="0">
                <anchor moveWithCells="1">
                  <from>
                    <xdr:col>2</xdr:col>
                    <xdr:colOff>260350</xdr:colOff>
                    <xdr:row>80</xdr:row>
                    <xdr:rowOff>31750</xdr:rowOff>
                  </from>
                  <to>
                    <xdr:col>2</xdr:col>
                    <xdr:colOff>533400</xdr:colOff>
                    <xdr:row>80</xdr:row>
                    <xdr:rowOff>171450</xdr:rowOff>
                  </to>
                </anchor>
              </controlPr>
            </control>
          </mc:Choice>
        </mc:AlternateContent>
        <mc:AlternateContent xmlns:mc="http://schemas.openxmlformats.org/markup-compatibility/2006">
          <mc:Choice Requires="x14">
            <control shapeId="14402" r:id="rId55" name="Check Box 66">
              <controlPr defaultSize="0" autoFill="0" autoLine="0" autoPict="0">
                <anchor moveWithCells="1">
                  <from>
                    <xdr:col>2</xdr:col>
                    <xdr:colOff>260350</xdr:colOff>
                    <xdr:row>81</xdr:row>
                    <xdr:rowOff>31750</xdr:rowOff>
                  </from>
                  <to>
                    <xdr:col>2</xdr:col>
                    <xdr:colOff>533400</xdr:colOff>
                    <xdr:row>81</xdr:row>
                    <xdr:rowOff>171450</xdr:rowOff>
                  </to>
                </anchor>
              </controlPr>
            </control>
          </mc:Choice>
        </mc:AlternateContent>
        <mc:AlternateContent xmlns:mc="http://schemas.openxmlformats.org/markup-compatibility/2006">
          <mc:Choice Requires="x14">
            <control shapeId="14403" r:id="rId56" name="Check Box 67">
              <controlPr defaultSize="0" autoFill="0" autoLine="0" autoPict="0">
                <anchor moveWithCells="1">
                  <from>
                    <xdr:col>2</xdr:col>
                    <xdr:colOff>228600</xdr:colOff>
                    <xdr:row>83</xdr:row>
                    <xdr:rowOff>69850</xdr:rowOff>
                  </from>
                  <to>
                    <xdr:col>2</xdr:col>
                    <xdr:colOff>508000</xdr:colOff>
                    <xdr:row>83</xdr:row>
                    <xdr:rowOff>400050</xdr:rowOff>
                  </to>
                </anchor>
              </controlPr>
            </control>
          </mc:Choice>
        </mc:AlternateContent>
        <mc:AlternateContent xmlns:mc="http://schemas.openxmlformats.org/markup-compatibility/2006">
          <mc:Choice Requires="x14">
            <control shapeId="14404" r:id="rId57" name="Check Box 68">
              <controlPr defaultSize="0" autoFill="0" autoLine="0" autoPict="0">
                <anchor moveWithCells="1">
                  <from>
                    <xdr:col>2</xdr:col>
                    <xdr:colOff>228600</xdr:colOff>
                    <xdr:row>84</xdr:row>
                    <xdr:rowOff>12700</xdr:rowOff>
                  </from>
                  <to>
                    <xdr:col>2</xdr:col>
                    <xdr:colOff>508000</xdr:colOff>
                    <xdr:row>84</xdr:row>
                    <xdr:rowOff>241300</xdr:rowOff>
                  </to>
                </anchor>
              </controlPr>
            </control>
          </mc:Choice>
        </mc:AlternateContent>
        <mc:AlternateContent xmlns:mc="http://schemas.openxmlformats.org/markup-compatibility/2006">
          <mc:Choice Requires="x14">
            <control shapeId="14405" r:id="rId58" name="Check Box 69">
              <controlPr defaultSize="0" autoFill="0" autoLine="0" autoPict="0">
                <anchor moveWithCells="1">
                  <from>
                    <xdr:col>2</xdr:col>
                    <xdr:colOff>228600</xdr:colOff>
                    <xdr:row>85</xdr:row>
                    <xdr:rowOff>76200</xdr:rowOff>
                  </from>
                  <to>
                    <xdr:col>2</xdr:col>
                    <xdr:colOff>508000</xdr:colOff>
                    <xdr:row>85</xdr:row>
                    <xdr:rowOff>431800</xdr:rowOff>
                  </to>
                </anchor>
              </controlPr>
            </control>
          </mc:Choice>
        </mc:AlternateContent>
        <mc:AlternateContent xmlns:mc="http://schemas.openxmlformats.org/markup-compatibility/2006">
          <mc:Choice Requires="x14">
            <control shapeId="14406" r:id="rId59" name="Check Box 70">
              <controlPr defaultSize="0" autoFill="0" autoLine="0" autoPict="0">
                <anchor moveWithCells="1">
                  <from>
                    <xdr:col>2</xdr:col>
                    <xdr:colOff>228600</xdr:colOff>
                    <xdr:row>86</xdr:row>
                    <xdr:rowOff>50800</xdr:rowOff>
                  </from>
                  <to>
                    <xdr:col>2</xdr:col>
                    <xdr:colOff>508000</xdr:colOff>
                    <xdr:row>86</xdr:row>
                    <xdr:rowOff>190500</xdr:rowOff>
                  </to>
                </anchor>
              </controlPr>
            </control>
          </mc:Choice>
        </mc:AlternateContent>
        <mc:AlternateContent xmlns:mc="http://schemas.openxmlformats.org/markup-compatibility/2006">
          <mc:Choice Requires="x14">
            <control shapeId="14407" r:id="rId60" name="Check Box 71">
              <controlPr defaultSize="0" autoFill="0" autoLine="0" autoPict="0">
                <anchor moveWithCells="1">
                  <from>
                    <xdr:col>2</xdr:col>
                    <xdr:colOff>228600</xdr:colOff>
                    <xdr:row>87</xdr:row>
                    <xdr:rowOff>76200</xdr:rowOff>
                  </from>
                  <to>
                    <xdr:col>2</xdr:col>
                    <xdr:colOff>508000</xdr:colOff>
                    <xdr:row>87</xdr:row>
                    <xdr:rowOff>412750</xdr:rowOff>
                  </to>
                </anchor>
              </controlPr>
            </control>
          </mc:Choice>
        </mc:AlternateContent>
        <mc:AlternateContent xmlns:mc="http://schemas.openxmlformats.org/markup-compatibility/2006">
          <mc:Choice Requires="x14">
            <control shapeId="14408" r:id="rId61" name="Check Box 72">
              <controlPr defaultSize="0" autoFill="0" autoLine="0" autoPict="0">
                <anchor moveWithCells="1">
                  <from>
                    <xdr:col>2</xdr:col>
                    <xdr:colOff>228600</xdr:colOff>
                    <xdr:row>88</xdr:row>
                    <xdr:rowOff>50800</xdr:rowOff>
                  </from>
                  <to>
                    <xdr:col>2</xdr:col>
                    <xdr:colOff>508000</xdr:colOff>
                    <xdr:row>88</xdr:row>
                    <xdr:rowOff>400050</xdr:rowOff>
                  </to>
                </anchor>
              </controlPr>
            </control>
          </mc:Choice>
        </mc:AlternateContent>
        <mc:AlternateContent xmlns:mc="http://schemas.openxmlformats.org/markup-compatibility/2006">
          <mc:Choice Requires="x14">
            <control shapeId="14409" r:id="rId62" name="Check Box 73">
              <controlPr defaultSize="0" autoFill="0" autoLine="0" autoPict="0">
                <anchor moveWithCells="1">
                  <from>
                    <xdr:col>2</xdr:col>
                    <xdr:colOff>228600</xdr:colOff>
                    <xdr:row>89</xdr:row>
                    <xdr:rowOff>57150</xdr:rowOff>
                  </from>
                  <to>
                    <xdr:col>2</xdr:col>
                    <xdr:colOff>508000</xdr:colOff>
                    <xdr:row>89</xdr:row>
                    <xdr:rowOff>400050</xdr:rowOff>
                  </to>
                </anchor>
              </controlPr>
            </control>
          </mc:Choice>
        </mc:AlternateContent>
        <mc:AlternateContent xmlns:mc="http://schemas.openxmlformats.org/markup-compatibility/2006">
          <mc:Choice Requires="x14">
            <control shapeId="14410" r:id="rId63" name="Check Box 74">
              <controlPr defaultSize="0" autoFill="0" autoLine="0" autoPict="0">
                <anchor moveWithCells="1">
                  <from>
                    <xdr:col>2</xdr:col>
                    <xdr:colOff>260350</xdr:colOff>
                    <xdr:row>97</xdr:row>
                    <xdr:rowOff>31750</xdr:rowOff>
                  </from>
                  <to>
                    <xdr:col>2</xdr:col>
                    <xdr:colOff>533400</xdr:colOff>
                    <xdr:row>97</xdr:row>
                    <xdr:rowOff>171450</xdr:rowOff>
                  </to>
                </anchor>
              </controlPr>
            </control>
          </mc:Choice>
        </mc:AlternateContent>
        <mc:AlternateContent xmlns:mc="http://schemas.openxmlformats.org/markup-compatibility/2006">
          <mc:Choice Requires="x14">
            <control shapeId="14411" r:id="rId64" name="Check Box 75">
              <controlPr defaultSize="0" autoFill="0" autoLine="0" autoPict="0">
                <anchor moveWithCells="1">
                  <from>
                    <xdr:col>2</xdr:col>
                    <xdr:colOff>260350</xdr:colOff>
                    <xdr:row>98</xdr:row>
                    <xdr:rowOff>31750</xdr:rowOff>
                  </from>
                  <to>
                    <xdr:col>2</xdr:col>
                    <xdr:colOff>533400</xdr:colOff>
                    <xdr:row>98</xdr:row>
                    <xdr:rowOff>171450</xdr:rowOff>
                  </to>
                </anchor>
              </controlPr>
            </control>
          </mc:Choice>
        </mc:AlternateContent>
        <mc:AlternateContent xmlns:mc="http://schemas.openxmlformats.org/markup-compatibility/2006">
          <mc:Choice Requires="x14">
            <control shapeId="14412" r:id="rId65" name="Check Box 76">
              <controlPr defaultSize="0" autoFill="0" autoLine="0" autoPict="0">
                <anchor moveWithCells="1">
                  <from>
                    <xdr:col>2</xdr:col>
                    <xdr:colOff>260350</xdr:colOff>
                    <xdr:row>99</xdr:row>
                    <xdr:rowOff>31750</xdr:rowOff>
                  </from>
                  <to>
                    <xdr:col>2</xdr:col>
                    <xdr:colOff>533400</xdr:colOff>
                    <xdr:row>99</xdr:row>
                    <xdr:rowOff>171450</xdr:rowOff>
                  </to>
                </anchor>
              </controlPr>
            </control>
          </mc:Choice>
        </mc:AlternateContent>
        <mc:AlternateContent xmlns:mc="http://schemas.openxmlformats.org/markup-compatibility/2006">
          <mc:Choice Requires="x14">
            <control shapeId="14413" r:id="rId66" name="Check Box 77">
              <controlPr defaultSize="0" autoFill="0" autoLine="0" autoPict="0">
                <anchor moveWithCells="1">
                  <from>
                    <xdr:col>2</xdr:col>
                    <xdr:colOff>260350</xdr:colOff>
                    <xdr:row>100</xdr:row>
                    <xdr:rowOff>31750</xdr:rowOff>
                  </from>
                  <to>
                    <xdr:col>2</xdr:col>
                    <xdr:colOff>533400</xdr:colOff>
                    <xdr:row>100</xdr:row>
                    <xdr:rowOff>171450</xdr:rowOff>
                  </to>
                </anchor>
              </controlPr>
            </control>
          </mc:Choice>
        </mc:AlternateContent>
        <mc:AlternateContent xmlns:mc="http://schemas.openxmlformats.org/markup-compatibility/2006">
          <mc:Choice Requires="x14">
            <control shapeId="14414" r:id="rId67" name="Check Box 78">
              <controlPr defaultSize="0" autoFill="0" autoLine="0" autoPict="0">
                <anchor moveWithCells="1">
                  <from>
                    <xdr:col>2</xdr:col>
                    <xdr:colOff>260350</xdr:colOff>
                    <xdr:row>102</xdr:row>
                    <xdr:rowOff>31750</xdr:rowOff>
                  </from>
                  <to>
                    <xdr:col>2</xdr:col>
                    <xdr:colOff>533400</xdr:colOff>
                    <xdr:row>102</xdr:row>
                    <xdr:rowOff>171450</xdr:rowOff>
                  </to>
                </anchor>
              </controlPr>
            </control>
          </mc:Choice>
        </mc:AlternateContent>
        <mc:AlternateContent xmlns:mc="http://schemas.openxmlformats.org/markup-compatibility/2006">
          <mc:Choice Requires="x14">
            <control shapeId="14415" r:id="rId68" name="Check Box 79">
              <controlPr defaultSize="0" autoFill="0" autoLine="0" autoPict="0">
                <anchor moveWithCells="1">
                  <from>
                    <xdr:col>2</xdr:col>
                    <xdr:colOff>260350</xdr:colOff>
                    <xdr:row>103</xdr:row>
                    <xdr:rowOff>31750</xdr:rowOff>
                  </from>
                  <to>
                    <xdr:col>2</xdr:col>
                    <xdr:colOff>533400</xdr:colOff>
                    <xdr:row>103</xdr:row>
                    <xdr:rowOff>171450</xdr:rowOff>
                  </to>
                </anchor>
              </controlPr>
            </control>
          </mc:Choice>
        </mc:AlternateContent>
        <mc:AlternateContent xmlns:mc="http://schemas.openxmlformats.org/markup-compatibility/2006">
          <mc:Choice Requires="x14">
            <control shapeId="14416" r:id="rId69" name="Check Box 80">
              <controlPr defaultSize="0" autoFill="0" autoLine="0" autoPict="0">
                <anchor moveWithCells="1">
                  <from>
                    <xdr:col>2</xdr:col>
                    <xdr:colOff>260350</xdr:colOff>
                    <xdr:row>104</xdr:row>
                    <xdr:rowOff>31750</xdr:rowOff>
                  </from>
                  <to>
                    <xdr:col>2</xdr:col>
                    <xdr:colOff>533400</xdr:colOff>
                    <xdr:row>104</xdr:row>
                    <xdr:rowOff>171450</xdr:rowOff>
                  </to>
                </anchor>
              </controlPr>
            </control>
          </mc:Choice>
        </mc:AlternateContent>
        <mc:AlternateContent xmlns:mc="http://schemas.openxmlformats.org/markup-compatibility/2006">
          <mc:Choice Requires="x14">
            <control shapeId="14417" r:id="rId70" name="Check Box 81">
              <controlPr defaultSize="0" autoFill="0" autoLine="0" autoPict="0">
                <anchor moveWithCells="1">
                  <from>
                    <xdr:col>2</xdr:col>
                    <xdr:colOff>260350</xdr:colOff>
                    <xdr:row>105</xdr:row>
                    <xdr:rowOff>31750</xdr:rowOff>
                  </from>
                  <to>
                    <xdr:col>2</xdr:col>
                    <xdr:colOff>533400</xdr:colOff>
                    <xdr:row>105</xdr:row>
                    <xdr:rowOff>171450</xdr:rowOff>
                  </to>
                </anchor>
              </controlPr>
            </control>
          </mc:Choice>
        </mc:AlternateContent>
        <mc:AlternateContent xmlns:mc="http://schemas.openxmlformats.org/markup-compatibility/2006">
          <mc:Choice Requires="x14">
            <control shapeId="14418" r:id="rId71" name="Check Box 82">
              <controlPr defaultSize="0" autoFill="0" autoLine="0" autoPict="0">
                <anchor moveWithCells="1">
                  <from>
                    <xdr:col>2</xdr:col>
                    <xdr:colOff>260350</xdr:colOff>
                    <xdr:row>107</xdr:row>
                    <xdr:rowOff>31750</xdr:rowOff>
                  </from>
                  <to>
                    <xdr:col>2</xdr:col>
                    <xdr:colOff>533400</xdr:colOff>
                    <xdr:row>107</xdr:row>
                    <xdr:rowOff>171450</xdr:rowOff>
                  </to>
                </anchor>
              </controlPr>
            </control>
          </mc:Choice>
        </mc:AlternateContent>
        <mc:AlternateContent xmlns:mc="http://schemas.openxmlformats.org/markup-compatibility/2006">
          <mc:Choice Requires="x14">
            <control shapeId="14419" r:id="rId72" name="Check Box 83">
              <controlPr defaultSize="0" autoFill="0" autoLine="0" autoPict="0">
                <anchor moveWithCells="1">
                  <from>
                    <xdr:col>2</xdr:col>
                    <xdr:colOff>260350</xdr:colOff>
                    <xdr:row>108</xdr:row>
                    <xdr:rowOff>31750</xdr:rowOff>
                  </from>
                  <to>
                    <xdr:col>2</xdr:col>
                    <xdr:colOff>533400</xdr:colOff>
                    <xdr:row>108</xdr:row>
                    <xdr:rowOff>171450</xdr:rowOff>
                  </to>
                </anchor>
              </controlPr>
            </control>
          </mc:Choice>
        </mc:AlternateContent>
        <mc:AlternateContent xmlns:mc="http://schemas.openxmlformats.org/markup-compatibility/2006">
          <mc:Choice Requires="x14">
            <control shapeId="14420" r:id="rId73" name="Check Box 84">
              <controlPr defaultSize="0" autoFill="0" autoLine="0" autoPict="0">
                <anchor moveWithCells="1">
                  <from>
                    <xdr:col>2</xdr:col>
                    <xdr:colOff>260350</xdr:colOff>
                    <xdr:row>109</xdr:row>
                    <xdr:rowOff>31750</xdr:rowOff>
                  </from>
                  <to>
                    <xdr:col>2</xdr:col>
                    <xdr:colOff>533400</xdr:colOff>
                    <xdr:row>109</xdr:row>
                    <xdr:rowOff>171450</xdr:rowOff>
                  </to>
                </anchor>
              </controlPr>
            </control>
          </mc:Choice>
        </mc:AlternateContent>
        <mc:AlternateContent xmlns:mc="http://schemas.openxmlformats.org/markup-compatibility/2006">
          <mc:Choice Requires="x14">
            <control shapeId="14421" r:id="rId74" name="Check Box 85">
              <controlPr defaultSize="0" autoFill="0" autoLine="0" autoPict="0">
                <anchor moveWithCells="1">
                  <from>
                    <xdr:col>2</xdr:col>
                    <xdr:colOff>260350</xdr:colOff>
                    <xdr:row>110</xdr:row>
                    <xdr:rowOff>31750</xdr:rowOff>
                  </from>
                  <to>
                    <xdr:col>2</xdr:col>
                    <xdr:colOff>533400</xdr:colOff>
                    <xdr:row>110</xdr:row>
                    <xdr:rowOff>171450</xdr:rowOff>
                  </to>
                </anchor>
              </controlPr>
            </control>
          </mc:Choice>
        </mc:AlternateContent>
        <mc:AlternateContent xmlns:mc="http://schemas.openxmlformats.org/markup-compatibility/2006">
          <mc:Choice Requires="x14">
            <control shapeId="14422" r:id="rId75" name="Check Box 86">
              <controlPr defaultSize="0" autoFill="0" autoLine="0" autoPict="0">
                <anchor moveWithCells="1">
                  <from>
                    <xdr:col>2</xdr:col>
                    <xdr:colOff>260350</xdr:colOff>
                    <xdr:row>112</xdr:row>
                    <xdr:rowOff>31750</xdr:rowOff>
                  </from>
                  <to>
                    <xdr:col>2</xdr:col>
                    <xdr:colOff>533400</xdr:colOff>
                    <xdr:row>112</xdr:row>
                    <xdr:rowOff>171450</xdr:rowOff>
                  </to>
                </anchor>
              </controlPr>
            </control>
          </mc:Choice>
        </mc:AlternateContent>
        <mc:AlternateContent xmlns:mc="http://schemas.openxmlformats.org/markup-compatibility/2006">
          <mc:Choice Requires="x14">
            <control shapeId="14423" r:id="rId76" name="Check Box 87">
              <controlPr defaultSize="0" autoFill="0" autoLine="0" autoPict="0">
                <anchor moveWithCells="1">
                  <from>
                    <xdr:col>2</xdr:col>
                    <xdr:colOff>260350</xdr:colOff>
                    <xdr:row>113</xdr:row>
                    <xdr:rowOff>31750</xdr:rowOff>
                  </from>
                  <to>
                    <xdr:col>2</xdr:col>
                    <xdr:colOff>533400</xdr:colOff>
                    <xdr:row>113</xdr:row>
                    <xdr:rowOff>171450</xdr:rowOff>
                  </to>
                </anchor>
              </controlPr>
            </control>
          </mc:Choice>
        </mc:AlternateContent>
        <mc:AlternateContent xmlns:mc="http://schemas.openxmlformats.org/markup-compatibility/2006">
          <mc:Choice Requires="x14">
            <control shapeId="14424" r:id="rId77" name="Check Box 88">
              <controlPr defaultSize="0" autoFill="0" autoLine="0" autoPict="0">
                <anchor moveWithCells="1">
                  <from>
                    <xdr:col>2</xdr:col>
                    <xdr:colOff>260350</xdr:colOff>
                    <xdr:row>114</xdr:row>
                    <xdr:rowOff>31750</xdr:rowOff>
                  </from>
                  <to>
                    <xdr:col>2</xdr:col>
                    <xdr:colOff>533400</xdr:colOff>
                    <xdr:row>114</xdr:row>
                    <xdr:rowOff>171450</xdr:rowOff>
                  </to>
                </anchor>
              </controlPr>
            </control>
          </mc:Choice>
        </mc:AlternateContent>
        <mc:AlternateContent xmlns:mc="http://schemas.openxmlformats.org/markup-compatibility/2006">
          <mc:Choice Requires="x14">
            <control shapeId="14425" r:id="rId78" name="Check Box 89">
              <controlPr defaultSize="0" autoFill="0" autoLine="0" autoPict="0">
                <anchor moveWithCells="1">
                  <from>
                    <xdr:col>2</xdr:col>
                    <xdr:colOff>260350</xdr:colOff>
                    <xdr:row>115</xdr:row>
                    <xdr:rowOff>31750</xdr:rowOff>
                  </from>
                  <to>
                    <xdr:col>2</xdr:col>
                    <xdr:colOff>533400</xdr:colOff>
                    <xdr:row>115</xdr:row>
                    <xdr:rowOff>171450</xdr:rowOff>
                  </to>
                </anchor>
              </controlPr>
            </control>
          </mc:Choice>
        </mc:AlternateContent>
        <mc:AlternateContent xmlns:mc="http://schemas.openxmlformats.org/markup-compatibility/2006">
          <mc:Choice Requires="x14">
            <control shapeId="14426" r:id="rId79" name="Check Box 90">
              <controlPr defaultSize="0" autoFill="0" autoLine="0" autoPict="0">
                <anchor moveWithCells="1">
                  <from>
                    <xdr:col>2</xdr:col>
                    <xdr:colOff>260350</xdr:colOff>
                    <xdr:row>117</xdr:row>
                    <xdr:rowOff>31750</xdr:rowOff>
                  </from>
                  <to>
                    <xdr:col>2</xdr:col>
                    <xdr:colOff>533400</xdr:colOff>
                    <xdr:row>117</xdr:row>
                    <xdr:rowOff>171450</xdr:rowOff>
                  </to>
                </anchor>
              </controlPr>
            </control>
          </mc:Choice>
        </mc:AlternateContent>
        <mc:AlternateContent xmlns:mc="http://schemas.openxmlformats.org/markup-compatibility/2006">
          <mc:Choice Requires="x14">
            <control shapeId="14427" r:id="rId80" name="Check Box 91">
              <controlPr defaultSize="0" autoFill="0" autoLine="0" autoPict="0">
                <anchor moveWithCells="1">
                  <from>
                    <xdr:col>2</xdr:col>
                    <xdr:colOff>260350</xdr:colOff>
                    <xdr:row>118</xdr:row>
                    <xdr:rowOff>31750</xdr:rowOff>
                  </from>
                  <to>
                    <xdr:col>2</xdr:col>
                    <xdr:colOff>533400</xdr:colOff>
                    <xdr:row>118</xdr:row>
                    <xdr:rowOff>171450</xdr:rowOff>
                  </to>
                </anchor>
              </controlPr>
            </control>
          </mc:Choice>
        </mc:AlternateContent>
        <mc:AlternateContent xmlns:mc="http://schemas.openxmlformats.org/markup-compatibility/2006">
          <mc:Choice Requires="x14">
            <control shapeId="14428" r:id="rId81" name="Check Box 92">
              <controlPr defaultSize="0" autoFill="0" autoLine="0" autoPict="0">
                <anchor moveWithCells="1">
                  <from>
                    <xdr:col>2</xdr:col>
                    <xdr:colOff>260350</xdr:colOff>
                    <xdr:row>119</xdr:row>
                    <xdr:rowOff>31750</xdr:rowOff>
                  </from>
                  <to>
                    <xdr:col>2</xdr:col>
                    <xdr:colOff>533400</xdr:colOff>
                    <xdr:row>119</xdr:row>
                    <xdr:rowOff>171450</xdr:rowOff>
                  </to>
                </anchor>
              </controlPr>
            </control>
          </mc:Choice>
        </mc:AlternateContent>
        <mc:AlternateContent xmlns:mc="http://schemas.openxmlformats.org/markup-compatibility/2006">
          <mc:Choice Requires="x14">
            <control shapeId="14429" r:id="rId82" name="Check Box 93">
              <controlPr defaultSize="0" autoFill="0" autoLine="0" autoPict="0">
                <anchor moveWithCells="1">
                  <from>
                    <xdr:col>2</xdr:col>
                    <xdr:colOff>260350</xdr:colOff>
                    <xdr:row>120</xdr:row>
                    <xdr:rowOff>31750</xdr:rowOff>
                  </from>
                  <to>
                    <xdr:col>2</xdr:col>
                    <xdr:colOff>533400</xdr:colOff>
                    <xdr:row>120</xdr:row>
                    <xdr:rowOff>171450</xdr:rowOff>
                  </to>
                </anchor>
              </controlPr>
            </control>
          </mc:Choice>
        </mc:AlternateContent>
        <mc:AlternateContent xmlns:mc="http://schemas.openxmlformats.org/markup-compatibility/2006">
          <mc:Choice Requires="x14">
            <control shapeId="14430" r:id="rId83" name="Check Box 94">
              <controlPr defaultSize="0" autoFill="0" autoLine="0" autoPict="0">
                <anchor moveWithCells="1">
                  <from>
                    <xdr:col>2</xdr:col>
                    <xdr:colOff>260350</xdr:colOff>
                    <xdr:row>122</xdr:row>
                    <xdr:rowOff>31750</xdr:rowOff>
                  </from>
                  <to>
                    <xdr:col>2</xdr:col>
                    <xdr:colOff>533400</xdr:colOff>
                    <xdr:row>122</xdr:row>
                    <xdr:rowOff>171450</xdr:rowOff>
                  </to>
                </anchor>
              </controlPr>
            </control>
          </mc:Choice>
        </mc:AlternateContent>
        <mc:AlternateContent xmlns:mc="http://schemas.openxmlformats.org/markup-compatibility/2006">
          <mc:Choice Requires="x14">
            <control shapeId="14431" r:id="rId84" name="Check Box 95">
              <controlPr defaultSize="0" autoFill="0" autoLine="0" autoPict="0">
                <anchor moveWithCells="1">
                  <from>
                    <xdr:col>2</xdr:col>
                    <xdr:colOff>260350</xdr:colOff>
                    <xdr:row>123</xdr:row>
                    <xdr:rowOff>31750</xdr:rowOff>
                  </from>
                  <to>
                    <xdr:col>2</xdr:col>
                    <xdr:colOff>533400</xdr:colOff>
                    <xdr:row>123</xdr:row>
                    <xdr:rowOff>171450</xdr:rowOff>
                  </to>
                </anchor>
              </controlPr>
            </control>
          </mc:Choice>
        </mc:AlternateContent>
        <mc:AlternateContent xmlns:mc="http://schemas.openxmlformats.org/markup-compatibility/2006">
          <mc:Choice Requires="x14">
            <control shapeId="14432" r:id="rId85" name="Check Box 96">
              <controlPr defaultSize="0" autoFill="0" autoLine="0" autoPict="0">
                <anchor moveWithCells="1">
                  <from>
                    <xdr:col>2</xdr:col>
                    <xdr:colOff>260350</xdr:colOff>
                    <xdr:row>124</xdr:row>
                    <xdr:rowOff>31750</xdr:rowOff>
                  </from>
                  <to>
                    <xdr:col>2</xdr:col>
                    <xdr:colOff>533400</xdr:colOff>
                    <xdr:row>124</xdr:row>
                    <xdr:rowOff>171450</xdr:rowOff>
                  </to>
                </anchor>
              </controlPr>
            </control>
          </mc:Choice>
        </mc:AlternateContent>
        <mc:AlternateContent xmlns:mc="http://schemas.openxmlformats.org/markup-compatibility/2006">
          <mc:Choice Requires="x14">
            <control shapeId="14434" r:id="rId86" name="Check Box 98">
              <controlPr defaultSize="0" autoFill="0" autoLine="0" autoPict="0">
                <anchor moveWithCells="1">
                  <from>
                    <xdr:col>2</xdr:col>
                    <xdr:colOff>260350</xdr:colOff>
                    <xdr:row>127</xdr:row>
                    <xdr:rowOff>31750</xdr:rowOff>
                  </from>
                  <to>
                    <xdr:col>2</xdr:col>
                    <xdr:colOff>533400</xdr:colOff>
                    <xdr:row>127</xdr:row>
                    <xdr:rowOff>31750</xdr:rowOff>
                  </to>
                </anchor>
              </controlPr>
            </control>
          </mc:Choice>
        </mc:AlternateContent>
        <mc:AlternateContent xmlns:mc="http://schemas.openxmlformats.org/markup-compatibility/2006">
          <mc:Choice Requires="x14">
            <control shapeId="14435" r:id="rId87" name="Check Box 99">
              <controlPr defaultSize="0" autoFill="0" autoLine="0" autoPict="0">
                <anchor moveWithCells="1">
                  <from>
                    <xdr:col>2</xdr:col>
                    <xdr:colOff>260350</xdr:colOff>
                    <xdr:row>128</xdr:row>
                    <xdr:rowOff>31750</xdr:rowOff>
                  </from>
                  <to>
                    <xdr:col>2</xdr:col>
                    <xdr:colOff>533400</xdr:colOff>
                    <xdr:row>128</xdr:row>
                    <xdr:rowOff>171450</xdr:rowOff>
                  </to>
                </anchor>
              </controlPr>
            </control>
          </mc:Choice>
        </mc:AlternateContent>
        <mc:AlternateContent xmlns:mc="http://schemas.openxmlformats.org/markup-compatibility/2006">
          <mc:Choice Requires="x14">
            <control shapeId="14436" r:id="rId88" name="Check Box 100">
              <controlPr defaultSize="0" autoFill="0" autoLine="0" autoPict="0">
                <anchor moveWithCells="1">
                  <from>
                    <xdr:col>2</xdr:col>
                    <xdr:colOff>260350</xdr:colOff>
                    <xdr:row>129</xdr:row>
                    <xdr:rowOff>31750</xdr:rowOff>
                  </from>
                  <to>
                    <xdr:col>2</xdr:col>
                    <xdr:colOff>533400</xdr:colOff>
                    <xdr:row>129</xdr:row>
                    <xdr:rowOff>171450</xdr:rowOff>
                  </to>
                </anchor>
              </controlPr>
            </control>
          </mc:Choice>
        </mc:AlternateContent>
        <mc:AlternateContent xmlns:mc="http://schemas.openxmlformats.org/markup-compatibility/2006">
          <mc:Choice Requires="x14">
            <control shapeId="14437" r:id="rId89" name="Check Box 101">
              <controlPr defaultSize="0" autoFill="0" autoLine="0" autoPict="0">
                <anchor moveWithCells="1">
                  <from>
                    <xdr:col>2</xdr:col>
                    <xdr:colOff>260350</xdr:colOff>
                    <xdr:row>130</xdr:row>
                    <xdr:rowOff>31750</xdr:rowOff>
                  </from>
                  <to>
                    <xdr:col>2</xdr:col>
                    <xdr:colOff>533400</xdr:colOff>
                    <xdr:row>130</xdr:row>
                    <xdr:rowOff>171450</xdr:rowOff>
                  </to>
                </anchor>
              </controlPr>
            </control>
          </mc:Choice>
        </mc:AlternateContent>
        <mc:AlternateContent xmlns:mc="http://schemas.openxmlformats.org/markup-compatibility/2006">
          <mc:Choice Requires="x14">
            <control shapeId="14438" r:id="rId90" name="Check Box 102">
              <controlPr defaultSize="0" autoFill="0" autoLine="0" autoPict="0">
                <anchor moveWithCells="1">
                  <from>
                    <xdr:col>2</xdr:col>
                    <xdr:colOff>260350</xdr:colOff>
                    <xdr:row>131</xdr:row>
                    <xdr:rowOff>31750</xdr:rowOff>
                  </from>
                  <to>
                    <xdr:col>2</xdr:col>
                    <xdr:colOff>533400</xdr:colOff>
                    <xdr:row>131</xdr:row>
                    <xdr:rowOff>171450</xdr:rowOff>
                  </to>
                </anchor>
              </controlPr>
            </control>
          </mc:Choice>
        </mc:AlternateContent>
        <mc:AlternateContent xmlns:mc="http://schemas.openxmlformats.org/markup-compatibility/2006">
          <mc:Choice Requires="x14">
            <control shapeId="14439" r:id="rId91" name="Check Box 103">
              <controlPr defaultSize="0" autoFill="0" autoLine="0" autoPict="0">
                <anchor moveWithCells="1">
                  <from>
                    <xdr:col>2</xdr:col>
                    <xdr:colOff>260350</xdr:colOff>
                    <xdr:row>133</xdr:row>
                    <xdr:rowOff>76200</xdr:rowOff>
                  </from>
                  <to>
                    <xdr:col>2</xdr:col>
                    <xdr:colOff>533400</xdr:colOff>
                    <xdr:row>133</xdr:row>
                    <xdr:rowOff>317500</xdr:rowOff>
                  </to>
                </anchor>
              </controlPr>
            </control>
          </mc:Choice>
        </mc:AlternateContent>
        <mc:AlternateContent xmlns:mc="http://schemas.openxmlformats.org/markup-compatibility/2006">
          <mc:Choice Requires="x14">
            <control shapeId="14440" r:id="rId92" name="Check Box 104">
              <controlPr defaultSize="0" autoFill="0" autoLine="0" autoPict="0">
                <anchor moveWithCells="1">
                  <from>
                    <xdr:col>2</xdr:col>
                    <xdr:colOff>228600</xdr:colOff>
                    <xdr:row>141</xdr:row>
                    <xdr:rowOff>222250</xdr:rowOff>
                  </from>
                  <to>
                    <xdr:col>2</xdr:col>
                    <xdr:colOff>533400</xdr:colOff>
                    <xdr:row>141</xdr:row>
                    <xdr:rowOff>546100</xdr:rowOff>
                  </to>
                </anchor>
              </controlPr>
            </control>
          </mc:Choice>
        </mc:AlternateContent>
        <mc:AlternateContent xmlns:mc="http://schemas.openxmlformats.org/markup-compatibility/2006">
          <mc:Choice Requires="x14">
            <control shapeId="14441" r:id="rId93" name="Check Box 105">
              <controlPr defaultSize="0" autoFill="0" autoLine="0" autoPict="0">
                <anchor moveWithCells="1">
                  <from>
                    <xdr:col>2</xdr:col>
                    <xdr:colOff>228600</xdr:colOff>
                    <xdr:row>142</xdr:row>
                    <xdr:rowOff>107950</xdr:rowOff>
                  </from>
                  <to>
                    <xdr:col>2</xdr:col>
                    <xdr:colOff>533400</xdr:colOff>
                    <xdr:row>142</xdr:row>
                    <xdr:rowOff>533400</xdr:rowOff>
                  </to>
                </anchor>
              </controlPr>
            </control>
          </mc:Choice>
        </mc:AlternateContent>
        <mc:AlternateContent xmlns:mc="http://schemas.openxmlformats.org/markup-compatibility/2006">
          <mc:Choice Requires="x14">
            <control shapeId="14442" r:id="rId94" name="Check Box 106">
              <controlPr defaultSize="0" autoFill="0" autoLine="0" autoPict="0">
                <anchor moveWithCells="1">
                  <from>
                    <xdr:col>2</xdr:col>
                    <xdr:colOff>241300</xdr:colOff>
                    <xdr:row>143</xdr:row>
                    <xdr:rowOff>19050</xdr:rowOff>
                  </from>
                  <to>
                    <xdr:col>2</xdr:col>
                    <xdr:colOff>546100</xdr:colOff>
                    <xdr:row>144</xdr:row>
                    <xdr:rowOff>12700</xdr:rowOff>
                  </to>
                </anchor>
              </controlPr>
            </control>
          </mc:Choice>
        </mc:AlternateContent>
        <mc:AlternateContent xmlns:mc="http://schemas.openxmlformats.org/markup-compatibility/2006">
          <mc:Choice Requires="x14">
            <control shapeId="14443" r:id="rId95" name="Check Box 107">
              <controlPr defaultSize="0" autoFill="0" autoLine="0" autoPict="0">
                <anchor moveWithCells="1">
                  <from>
                    <xdr:col>2</xdr:col>
                    <xdr:colOff>241300</xdr:colOff>
                    <xdr:row>144</xdr:row>
                    <xdr:rowOff>88900</xdr:rowOff>
                  </from>
                  <to>
                    <xdr:col>2</xdr:col>
                    <xdr:colOff>546100</xdr:colOff>
                    <xdr:row>145</xdr:row>
                    <xdr:rowOff>0</xdr:rowOff>
                  </to>
                </anchor>
              </controlPr>
            </control>
          </mc:Choice>
        </mc:AlternateContent>
        <mc:AlternateContent xmlns:mc="http://schemas.openxmlformats.org/markup-compatibility/2006">
          <mc:Choice Requires="x14">
            <control shapeId="14444" r:id="rId96" name="Check Box 108">
              <controlPr defaultSize="0" autoFill="0" autoLine="0" autoPict="0">
                <anchor moveWithCells="1">
                  <from>
                    <xdr:col>2</xdr:col>
                    <xdr:colOff>247650</xdr:colOff>
                    <xdr:row>145</xdr:row>
                    <xdr:rowOff>127000</xdr:rowOff>
                  </from>
                  <to>
                    <xdr:col>2</xdr:col>
                    <xdr:colOff>552450</xdr:colOff>
                    <xdr:row>145</xdr:row>
                    <xdr:rowOff>247650</xdr:rowOff>
                  </to>
                </anchor>
              </controlPr>
            </control>
          </mc:Choice>
        </mc:AlternateContent>
        <mc:AlternateContent xmlns:mc="http://schemas.openxmlformats.org/markup-compatibility/2006">
          <mc:Choice Requires="x14">
            <control shapeId="14445" r:id="rId97" name="Check Box 109">
              <controlPr defaultSize="0" autoFill="0" autoLine="0" autoPict="0">
                <anchor moveWithCells="1">
                  <from>
                    <xdr:col>2</xdr:col>
                    <xdr:colOff>279400</xdr:colOff>
                    <xdr:row>153</xdr:row>
                    <xdr:rowOff>266700</xdr:rowOff>
                  </from>
                  <to>
                    <xdr:col>2</xdr:col>
                    <xdr:colOff>584200</xdr:colOff>
                    <xdr:row>153</xdr:row>
                    <xdr:rowOff>266700</xdr:rowOff>
                  </to>
                </anchor>
              </controlPr>
            </control>
          </mc:Choice>
        </mc:AlternateContent>
        <mc:AlternateContent xmlns:mc="http://schemas.openxmlformats.org/markup-compatibility/2006">
          <mc:Choice Requires="x14">
            <control shapeId="14446" r:id="rId98" name="Check Box 110">
              <controlPr defaultSize="0" autoFill="0" autoLine="0" autoPict="0">
                <anchor moveWithCells="1">
                  <from>
                    <xdr:col>2</xdr:col>
                    <xdr:colOff>279400</xdr:colOff>
                    <xdr:row>154</xdr:row>
                    <xdr:rowOff>266700</xdr:rowOff>
                  </from>
                  <to>
                    <xdr:col>2</xdr:col>
                    <xdr:colOff>584200</xdr:colOff>
                    <xdr:row>154</xdr:row>
                    <xdr:rowOff>266700</xdr:rowOff>
                  </to>
                </anchor>
              </controlPr>
            </control>
          </mc:Choice>
        </mc:AlternateContent>
        <mc:AlternateContent xmlns:mc="http://schemas.openxmlformats.org/markup-compatibility/2006">
          <mc:Choice Requires="x14">
            <control shapeId="14458" r:id="rId99" name="Check Box 122">
              <controlPr defaultSize="0" autoFill="0" autoLine="0" autoPict="0">
                <anchor moveWithCells="1">
                  <from>
                    <xdr:col>2</xdr:col>
                    <xdr:colOff>279400</xdr:colOff>
                    <xdr:row>173</xdr:row>
                    <xdr:rowOff>222250</xdr:rowOff>
                  </from>
                  <to>
                    <xdr:col>2</xdr:col>
                    <xdr:colOff>584200</xdr:colOff>
                    <xdr:row>173</xdr:row>
                    <xdr:rowOff>222250</xdr:rowOff>
                  </to>
                </anchor>
              </controlPr>
            </control>
          </mc:Choice>
        </mc:AlternateContent>
        <mc:AlternateContent xmlns:mc="http://schemas.openxmlformats.org/markup-compatibility/2006">
          <mc:Choice Requires="x14">
            <control shapeId="14463" r:id="rId100" name="Check Box 127">
              <controlPr defaultSize="0" autoFill="0" autoLine="0" autoPict="0">
                <anchor moveWithCells="1">
                  <from>
                    <xdr:col>2</xdr:col>
                    <xdr:colOff>304800</xdr:colOff>
                    <xdr:row>186</xdr:row>
                    <xdr:rowOff>298450</xdr:rowOff>
                  </from>
                  <to>
                    <xdr:col>2</xdr:col>
                    <xdr:colOff>609600</xdr:colOff>
                    <xdr:row>186</xdr:row>
                    <xdr:rowOff>298450</xdr:rowOff>
                  </to>
                </anchor>
              </controlPr>
            </control>
          </mc:Choice>
        </mc:AlternateContent>
        <mc:AlternateContent xmlns:mc="http://schemas.openxmlformats.org/markup-compatibility/2006">
          <mc:Choice Requires="x14">
            <control shapeId="14465" r:id="rId101" name="Check Box 129">
              <controlPr defaultSize="0" autoFill="0" autoLine="0" autoPict="0">
                <anchor moveWithCells="1">
                  <from>
                    <xdr:col>2</xdr:col>
                    <xdr:colOff>304800</xdr:colOff>
                    <xdr:row>188</xdr:row>
                    <xdr:rowOff>203200</xdr:rowOff>
                  </from>
                  <to>
                    <xdr:col>2</xdr:col>
                    <xdr:colOff>609600</xdr:colOff>
                    <xdr:row>188</xdr:row>
                    <xdr:rowOff>203200</xdr:rowOff>
                  </to>
                </anchor>
              </controlPr>
            </control>
          </mc:Choice>
        </mc:AlternateContent>
        <mc:AlternateContent xmlns:mc="http://schemas.openxmlformats.org/markup-compatibility/2006">
          <mc:Choice Requires="x14">
            <control shapeId="14471" r:id="rId102" name="Check Box 135">
              <controlPr defaultSize="0" autoFill="0" autoLine="0" autoPict="0">
                <anchor moveWithCells="1">
                  <from>
                    <xdr:col>2</xdr:col>
                    <xdr:colOff>260350</xdr:colOff>
                    <xdr:row>127</xdr:row>
                    <xdr:rowOff>31750</xdr:rowOff>
                  </from>
                  <to>
                    <xdr:col>2</xdr:col>
                    <xdr:colOff>533400</xdr:colOff>
                    <xdr:row>127</xdr:row>
                    <xdr:rowOff>171450</xdr:rowOff>
                  </to>
                </anchor>
              </controlPr>
            </control>
          </mc:Choice>
        </mc:AlternateContent>
        <mc:AlternateContent xmlns:mc="http://schemas.openxmlformats.org/markup-compatibility/2006">
          <mc:Choice Requires="x14">
            <control shapeId="14472" r:id="rId103" name="Check Box 136">
              <controlPr defaultSize="0" autoFill="0" autoLine="0" autoPict="0">
                <anchor moveWithCells="1">
                  <from>
                    <xdr:col>2</xdr:col>
                    <xdr:colOff>228600</xdr:colOff>
                    <xdr:row>153</xdr:row>
                    <xdr:rowOff>107950</xdr:rowOff>
                  </from>
                  <to>
                    <xdr:col>2</xdr:col>
                    <xdr:colOff>533400</xdr:colOff>
                    <xdr:row>153</xdr:row>
                    <xdr:rowOff>533400</xdr:rowOff>
                  </to>
                </anchor>
              </controlPr>
            </control>
          </mc:Choice>
        </mc:AlternateContent>
        <mc:AlternateContent xmlns:mc="http://schemas.openxmlformats.org/markup-compatibility/2006">
          <mc:Choice Requires="x14">
            <control shapeId="14473" r:id="rId104" name="Check Box 137">
              <controlPr defaultSize="0" autoFill="0" autoLine="0" autoPict="0">
                <anchor moveWithCells="1">
                  <from>
                    <xdr:col>2</xdr:col>
                    <xdr:colOff>228600</xdr:colOff>
                    <xdr:row>154</xdr:row>
                    <xdr:rowOff>107950</xdr:rowOff>
                  </from>
                  <to>
                    <xdr:col>2</xdr:col>
                    <xdr:colOff>533400</xdr:colOff>
                    <xdr:row>154</xdr:row>
                    <xdr:rowOff>533400</xdr:rowOff>
                  </to>
                </anchor>
              </controlPr>
            </control>
          </mc:Choice>
        </mc:AlternateContent>
        <mc:AlternateContent xmlns:mc="http://schemas.openxmlformats.org/markup-compatibility/2006">
          <mc:Choice Requires="x14">
            <control shapeId="14474" r:id="rId105" name="Check Box 138">
              <controlPr defaultSize="0" autoFill="0" autoLine="0" autoPict="0">
                <anchor moveWithCells="1">
                  <from>
                    <xdr:col>2</xdr:col>
                    <xdr:colOff>228600</xdr:colOff>
                    <xdr:row>155</xdr:row>
                    <xdr:rowOff>38100</xdr:rowOff>
                  </from>
                  <to>
                    <xdr:col>2</xdr:col>
                    <xdr:colOff>533400</xdr:colOff>
                    <xdr:row>155</xdr:row>
                    <xdr:rowOff>469900</xdr:rowOff>
                  </to>
                </anchor>
              </controlPr>
            </control>
          </mc:Choice>
        </mc:AlternateContent>
        <mc:AlternateContent xmlns:mc="http://schemas.openxmlformats.org/markup-compatibility/2006">
          <mc:Choice Requires="x14">
            <control shapeId="14475" r:id="rId106" name="Check Box 139">
              <controlPr defaultSize="0" autoFill="0" autoLine="0" autoPict="0">
                <anchor moveWithCells="1">
                  <from>
                    <xdr:col>2</xdr:col>
                    <xdr:colOff>222250</xdr:colOff>
                    <xdr:row>156</xdr:row>
                    <xdr:rowOff>50800</xdr:rowOff>
                  </from>
                  <to>
                    <xdr:col>2</xdr:col>
                    <xdr:colOff>527050</xdr:colOff>
                    <xdr:row>157</xdr:row>
                    <xdr:rowOff>12700</xdr:rowOff>
                  </to>
                </anchor>
              </controlPr>
            </control>
          </mc:Choice>
        </mc:AlternateContent>
        <mc:AlternateContent xmlns:mc="http://schemas.openxmlformats.org/markup-compatibility/2006">
          <mc:Choice Requires="x14">
            <control shapeId="14476" r:id="rId107" name="Check Box 140">
              <controlPr defaultSize="0" autoFill="0" autoLine="0" autoPict="0">
                <anchor moveWithCells="1">
                  <from>
                    <xdr:col>2</xdr:col>
                    <xdr:colOff>228600</xdr:colOff>
                    <xdr:row>157</xdr:row>
                    <xdr:rowOff>107950</xdr:rowOff>
                  </from>
                  <to>
                    <xdr:col>2</xdr:col>
                    <xdr:colOff>533400</xdr:colOff>
                    <xdr:row>157</xdr:row>
                    <xdr:rowOff>533400</xdr:rowOff>
                  </to>
                </anchor>
              </controlPr>
            </control>
          </mc:Choice>
        </mc:AlternateContent>
        <mc:AlternateContent xmlns:mc="http://schemas.openxmlformats.org/markup-compatibility/2006">
          <mc:Choice Requires="x14">
            <control shapeId="14477" r:id="rId108" name="Check Box 141">
              <controlPr defaultSize="0" autoFill="0" autoLine="0" autoPict="0">
                <anchor moveWithCells="1">
                  <from>
                    <xdr:col>2</xdr:col>
                    <xdr:colOff>222250</xdr:colOff>
                    <xdr:row>158</xdr:row>
                    <xdr:rowOff>0</xdr:rowOff>
                  </from>
                  <to>
                    <xdr:col>2</xdr:col>
                    <xdr:colOff>527050</xdr:colOff>
                    <xdr:row>158</xdr:row>
                    <xdr:rowOff>431800</xdr:rowOff>
                  </to>
                </anchor>
              </controlPr>
            </control>
          </mc:Choice>
        </mc:AlternateContent>
        <mc:AlternateContent xmlns:mc="http://schemas.openxmlformats.org/markup-compatibility/2006">
          <mc:Choice Requires="x14">
            <control shapeId="14478" r:id="rId109" name="Check Box 142">
              <controlPr defaultSize="0" autoFill="0" autoLine="0" autoPict="0">
                <anchor moveWithCells="1">
                  <from>
                    <xdr:col>2</xdr:col>
                    <xdr:colOff>228600</xdr:colOff>
                    <xdr:row>158</xdr:row>
                    <xdr:rowOff>450850</xdr:rowOff>
                  </from>
                  <to>
                    <xdr:col>2</xdr:col>
                    <xdr:colOff>533400</xdr:colOff>
                    <xdr:row>160</xdr:row>
                    <xdr:rowOff>50800</xdr:rowOff>
                  </to>
                </anchor>
              </controlPr>
            </control>
          </mc:Choice>
        </mc:AlternateContent>
        <mc:AlternateContent xmlns:mc="http://schemas.openxmlformats.org/markup-compatibility/2006">
          <mc:Choice Requires="x14">
            <control shapeId="14479" r:id="rId110" name="Check Box 143">
              <controlPr defaultSize="0" autoFill="0" autoLine="0" autoPict="0">
                <anchor moveWithCells="1">
                  <from>
                    <xdr:col>2</xdr:col>
                    <xdr:colOff>228600</xdr:colOff>
                    <xdr:row>160</xdr:row>
                    <xdr:rowOff>107950</xdr:rowOff>
                  </from>
                  <to>
                    <xdr:col>2</xdr:col>
                    <xdr:colOff>533400</xdr:colOff>
                    <xdr:row>160</xdr:row>
                    <xdr:rowOff>533400</xdr:rowOff>
                  </to>
                </anchor>
              </controlPr>
            </control>
          </mc:Choice>
        </mc:AlternateContent>
        <mc:AlternateContent xmlns:mc="http://schemas.openxmlformats.org/markup-compatibility/2006">
          <mc:Choice Requires="x14">
            <control shapeId="14480" r:id="rId111" name="Check Box 144">
              <controlPr defaultSize="0" autoFill="0" autoLine="0" autoPict="0">
                <anchor moveWithCells="1">
                  <from>
                    <xdr:col>2</xdr:col>
                    <xdr:colOff>228600</xdr:colOff>
                    <xdr:row>161</xdr:row>
                    <xdr:rowOff>107950</xdr:rowOff>
                  </from>
                  <to>
                    <xdr:col>2</xdr:col>
                    <xdr:colOff>533400</xdr:colOff>
                    <xdr:row>162</xdr:row>
                    <xdr:rowOff>38100</xdr:rowOff>
                  </to>
                </anchor>
              </controlPr>
            </control>
          </mc:Choice>
        </mc:AlternateContent>
        <mc:AlternateContent xmlns:mc="http://schemas.openxmlformats.org/markup-compatibility/2006">
          <mc:Choice Requires="x14">
            <control shapeId="14481" r:id="rId112" name="Check Box 145">
              <controlPr defaultSize="0" autoFill="0" autoLine="0" autoPict="0">
                <anchor moveWithCells="1">
                  <from>
                    <xdr:col>2</xdr:col>
                    <xdr:colOff>209550</xdr:colOff>
                    <xdr:row>162</xdr:row>
                    <xdr:rowOff>57150</xdr:rowOff>
                  </from>
                  <to>
                    <xdr:col>2</xdr:col>
                    <xdr:colOff>514350</xdr:colOff>
                    <xdr:row>162</xdr:row>
                    <xdr:rowOff>488950</xdr:rowOff>
                  </to>
                </anchor>
              </controlPr>
            </control>
          </mc:Choice>
        </mc:AlternateContent>
        <mc:AlternateContent xmlns:mc="http://schemas.openxmlformats.org/markup-compatibility/2006">
          <mc:Choice Requires="x14">
            <control shapeId="14482" r:id="rId113" name="Check Box 146">
              <controlPr defaultSize="0" autoFill="0" autoLine="0" autoPict="0">
                <anchor moveWithCells="1">
                  <from>
                    <xdr:col>2</xdr:col>
                    <xdr:colOff>228600</xdr:colOff>
                    <xdr:row>163</xdr:row>
                    <xdr:rowOff>12700</xdr:rowOff>
                  </from>
                  <to>
                    <xdr:col>2</xdr:col>
                    <xdr:colOff>533400</xdr:colOff>
                    <xdr:row>164</xdr:row>
                    <xdr:rowOff>31750</xdr:rowOff>
                  </to>
                </anchor>
              </controlPr>
            </control>
          </mc:Choice>
        </mc:AlternateContent>
        <mc:AlternateContent xmlns:mc="http://schemas.openxmlformats.org/markup-compatibility/2006">
          <mc:Choice Requires="x14">
            <control shapeId="14483" r:id="rId114" name="Check Box 147">
              <controlPr defaultSize="0" autoFill="0" autoLine="0" autoPict="0">
                <anchor moveWithCells="1">
                  <from>
                    <xdr:col>2</xdr:col>
                    <xdr:colOff>228600</xdr:colOff>
                    <xdr:row>164</xdr:row>
                    <xdr:rowOff>19050</xdr:rowOff>
                  </from>
                  <to>
                    <xdr:col>2</xdr:col>
                    <xdr:colOff>533400</xdr:colOff>
                    <xdr:row>164</xdr:row>
                    <xdr:rowOff>450850</xdr:rowOff>
                  </to>
                </anchor>
              </controlPr>
            </control>
          </mc:Choice>
        </mc:AlternateContent>
        <mc:AlternateContent xmlns:mc="http://schemas.openxmlformats.org/markup-compatibility/2006">
          <mc:Choice Requires="x14">
            <control shapeId="14484" r:id="rId115" name="Check Box 148">
              <controlPr defaultSize="0" autoFill="0" autoLine="0" autoPict="0">
                <anchor moveWithCells="1">
                  <from>
                    <xdr:col>2</xdr:col>
                    <xdr:colOff>222250</xdr:colOff>
                    <xdr:row>172</xdr:row>
                    <xdr:rowOff>88900</xdr:rowOff>
                  </from>
                  <to>
                    <xdr:col>2</xdr:col>
                    <xdr:colOff>527050</xdr:colOff>
                    <xdr:row>172</xdr:row>
                    <xdr:rowOff>527050</xdr:rowOff>
                  </to>
                </anchor>
              </controlPr>
            </control>
          </mc:Choice>
        </mc:AlternateContent>
        <mc:AlternateContent xmlns:mc="http://schemas.openxmlformats.org/markup-compatibility/2006">
          <mc:Choice Requires="x14">
            <control shapeId="14485" r:id="rId116" name="Check Box 149">
              <controlPr defaultSize="0" autoFill="0" autoLine="0" autoPict="0">
                <anchor moveWithCells="1">
                  <from>
                    <xdr:col>2</xdr:col>
                    <xdr:colOff>222250</xdr:colOff>
                    <xdr:row>173</xdr:row>
                    <xdr:rowOff>95250</xdr:rowOff>
                  </from>
                  <to>
                    <xdr:col>2</xdr:col>
                    <xdr:colOff>527050</xdr:colOff>
                    <xdr:row>173</xdr:row>
                    <xdr:rowOff>527050</xdr:rowOff>
                  </to>
                </anchor>
              </controlPr>
            </control>
          </mc:Choice>
        </mc:AlternateContent>
        <mc:AlternateContent xmlns:mc="http://schemas.openxmlformats.org/markup-compatibility/2006">
          <mc:Choice Requires="x14">
            <control shapeId="14486" r:id="rId117" name="Check Box 150">
              <controlPr defaultSize="0" autoFill="0" autoLine="0" autoPict="0">
                <anchor moveWithCells="1">
                  <from>
                    <xdr:col>2</xdr:col>
                    <xdr:colOff>228600</xdr:colOff>
                    <xdr:row>174</xdr:row>
                    <xdr:rowOff>12700</xdr:rowOff>
                  </from>
                  <to>
                    <xdr:col>2</xdr:col>
                    <xdr:colOff>533400</xdr:colOff>
                    <xdr:row>174</xdr:row>
                    <xdr:rowOff>438150</xdr:rowOff>
                  </to>
                </anchor>
              </controlPr>
            </control>
          </mc:Choice>
        </mc:AlternateContent>
        <mc:AlternateContent xmlns:mc="http://schemas.openxmlformats.org/markup-compatibility/2006">
          <mc:Choice Requires="x14">
            <control shapeId="14489" r:id="rId118" name="Check Box 153">
              <controlPr defaultSize="0" autoFill="0" autoLine="0" autoPict="0">
                <anchor moveWithCells="1">
                  <from>
                    <xdr:col>2</xdr:col>
                    <xdr:colOff>279400</xdr:colOff>
                    <xdr:row>182</xdr:row>
                    <xdr:rowOff>222250</xdr:rowOff>
                  </from>
                  <to>
                    <xdr:col>2</xdr:col>
                    <xdr:colOff>584200</xdr:colOff>
                    <xdr:row>182</xdr:row>
                    <xdr:rowOff>222250</xdr:rowOff>
                  </to>
                </anchor>
              </controlPr>
            </control>
          </mc:Choice>
        </mc:AlternateContent>
        <mc:AlternateContent xmlns:mc="http://schemas.openxmlformats.org/markup-compatibility/2006">
          <mc:Choice Requires="x14">
            <control shapeId="14490" r:id="rId119" name="Check Box 154">
              <controlPr defaultSize="0" autoFill="0" autoLine="0" autoPict="0">
                <anchor moveWithCells="1">
                  <from>
                    <xdr:col>2</xdr:col>
                    <xdr:colOff>222250</xdr:colOff>
                    <xdr:row>182</xdr:row>
                    <xdr:rowOff>95250</xdr:rowOff>
                  </from>
                  <to>
                    <xdr:col>2</xdr:col>
                    <xdr:colOff>527050</xdr:colOff>
                    <xdr:row>183</xdr:row>
                    <xdr:rowOff>31750</xdr:rowOff>
                  </to>
                </anchor>
              </controlPr>
            </control>
          </mc:Choice>
        </mc:AlternateContent>
        <mc:AlternateContent xmlns:mc="http://schemas.openxmlformats.org/markup-compatibility/2006">
          <mc:Choice Requires="x14">
            <control shapeId="14491" r:id="rId120" name="Check Box 155">
              <controlPr defaultSize="0" autoFill="0" autoLine="0" autoPict="0">
                <anchor moveWithCells="1">
                  <from>
                    <xdr:col>2</xdr:col>
                    <xdr:colOff>279400</xdr:colOff>
                    <xdr:row>183</xdr:row>
                    <xdr:rowOff>222250</xdr:rowOff>
                  </from>
                  <to>
                    <xdr:col>2</xdr:col>
                    <xdr:colOff>584200</xdr:colOff>
                    <xdr:row>183</xdr:row>
                    <xdr:rowOff>222250</xdr:rowOff>
                  </to>
                </anchor>
              </controlPr>
            </control>
          </mc:Choice>
        </mc:AlternateContent>
        <mc:AlternateContent xmlns:mc="http://schemas.openxmlformats.org/markup-compatibility/2006">
          <mc:Choice Requires="x14">
            <control shapeId="14492" r:id="rId121" name="Check Box 156">
              <controlPr defaultSize="0" autoFill="0" autoLine="0" autoPict="0">
                <anchor moveWithCells="1">
                  <from>
                    <xdr:col>2</xdr:col>
                    <xdr:colOff>222250</xdr:colOff>
                    <xdr:row>183</xdr:row>
                    <xdr:rowOff>95250</xdr:rowOff>
                  </from>
                  <to>
                    <xdr:col>2</xdr:col>
                    <xdr:colOff>527050</xdr:colOff>
                    <xdr:row>184</xdr:row>
                    <xdr:rowOff>57150</xdr:rowOff>
                  </to>
                </anchor>
              </controlPr>
            </control>
          </mc:Choice>
        </mc:AlternateContent>
        <mc:AlternateContent xmlns:mc="http://schemas.openxmlformats.org/markup-compatibility/2006">
          <mc:Choice Requires="x14">
            <control shapeId="14493" r:id="rId122" name="Check Box 157">
              <controlPr defaultSize="0" autoFill="0" autoLine="0" autoPict="0">
                <anchor moveWithCells="1">
                  <from>
                    <xdr:col>2</xdr:col>
                    <xdr:colOff>279400</xdr:colOff>
                    <xdr:row>184</xdr:row>
                    <xdr:rowOff>222250</xdr:rowOff>
                  </from>
                  <to>
                    <xdr:col>2</xdr:col>
                    <xdr:colOff>584200</xdr:colOff>
                    <xdr:row>184</xdr:row>
                    <xdr:rowOff>222250</xdr:rowOff>
                  </to>
                </anchor>
              </controlPr>
            </control>
          </mc:Choice>
        </mc:AlternateContent>
        <mc:AlternateContent xmlns:mc="http://schemas.openxmlformats.org/markup-compatibility/2006">
          <mc:Choice Requires="x14">
            <control shapeId="14494" r:id="rId123" name="Check Box 158">
              <controlPr defaultSize="0" autoFill="0" autoLine="0" autoPict="0">
                <anchor moveWithCells="1">
                  <from>
                    <xdr:col>2</xdr:col>
                    <xdr:colOff>209550</xdr:colOff>
                    <xdr:row>183</xdr:row>
                    <xdr:rowOff>457200</xdr:rowOff>
                  </from>
                  <to>
                    <xdr:col>2</xdr:col>
                    <xdr:colOff>514350</xdr:colOff>
                    <xdr:row>185</xdr:row>
                    <xdr:rowOff>88900</xdr:rowOff>
                  </to>
                </anchor>
              </controlPr>
            </control>
          </mc:Choice>
        </mc:AlternateContent>
        <mc:AlternateContent xmlns:mc="http://schemas.openxmlformats.org/markup-compatibility/2006">
          <mc:Choice Requires="x14">
            <control shapeId="14497" r:id="rId124" name="Check Box 161">
              <controlPr defaultSize="0" autoFill="0" autoLine="0" autoPict="0">
                <anchor moveWithCells="1">
                  <from>
                    <xdr:col>2</xdr:col>
                    <xdr:colOff>279400</xdr:colOff>
                    <xdr:row>185</xdr:row>
                    <xdr:rowOff>222250</xdr:rowOff>
                  </from>
                  <to>
                    <xdr:col>2</xdr:col>
                    <xdr:colOff>584200</xdr:colOff>
                    <xdr:row>185</xdr:row>
                    <xdr:rowOff>222250</xdr:rowOff>
                  </to>
                </anchor>
              </controlPr>
            </control>
          </mc:Choice>
        </mc:AlternateContent>
        <mc:AlternateContent xmlns:mc="http://schemas.openxmlformats.org/markup-compatibility/2006">
          <mc:Choice Requires="x14">
            <control shapeId="14498" r:id="rId125" name="Check Box 162">
              <controlPr defaultSize="0" autoFill="0" autoLine="0" autoPict="0">
                <anchor moveWithCells="1">
                  <from>
                    <xdr:col>2</xdr:col>
                    <xdr:colOff>222250</xdr:colOff>
                    <xdr:row>185</xdr:row>
                    <xdr:rowOff>95250</xdr:rowOff>
                  </from>
                  <to>
                    <xdr:col>2</xdr:col>
                    <xdr:colOff>527050</xdr:colOff>
                    <xdr:row>186</xdr:row>
                    <xdr:rowOff>12700</xdr:rowOff>
                  </to>
                </anchor>
              </controlPr>
            </control>
          </mc:Choice>
        </mc:AlternateContent>
        <mc:AlternateContent xmlns:mc="http://schemas.openxmlformats.org/markup-compatibility/2006">
          <mc:Choice Requires="x14">
            <control shapeId="14499" r:id="rId126" name="Check Box 163">
              <controlPr defaultSize="0" autoFill="0" autoLine="0" autoPict="0">
                <anchor moveWithCells="1">
                  <from>
                    <xdr:col>2</xdr:col>
                    <xdr:colOff>279400</xdr:colOff>
                    <xdr:row>186</xdr:row>
                    <xdr:rowOff>222250</xdr:rowOff>
                  </from>
                  <to>
                    <xdr:col>2</xdr:col>
                    <xdr:colOff>584200</xdr:colOff>
                    <xdr:row>186</xdr:row>
                    <xdr:rowOff>222250</xdr:rowOff>
                  </to>
                </anchor>
              </controlPr>
            </control>
          </mc:Choice>
        </mc:AlternateContent>
        <mc:AlternateContent xmlns:mc="http://schemas.openxmlformats.org/markup-compatibility/2006">
          <mc:Choice Requires="x14">
            <control shapeId="14500" r:id="rId127" name="Check Box 164">
              <controlPr defaultSize="0" autoFill="0" autoLine="0" autoPict="0">
                <anchor moveWithCells="1">
                  <from>
                    <xdr:col>2</xdr:col>
                    <xdr:colOff>203200</xdr:colOff>
                    <xdr:row>186</xdr:row>
                    <xdr:rowOff>203200</xdr:rowOff>
                  </from>
                  <to>
                    <xdr:col>2</xdr:col>
                    <xdr:colOff>508000</xdr:colOff>
                    <xdr:row>186</xdr:row>
                    <xdr:rowOff>628650</xdr:rowOff>
                  </to>
                </anchor>
              </controlPr>
            </control>
          </mc:Choice>
        </mc:AlternateContent>
        <mc:AlternateContent xmlns:mc="http://schemas.openxmlformats.org/markup-compatibility/2006">
          <mc:Choice Requires="x14">
            <control shapeId="14501" r:id="rId128" name="Check Box 165">
              <controlPr defaultSize="0" autoFill="0" autoLine="0" autoPict="0">
                <anchor moveWithCells="1">
                  <from>
                    <xdr:col>2</xdr:col>
                    <xdr:colOff>279400</xdr:colOff>
                    <xdr:row>187</xdr:row>
                    <xdr:rowOff>222250</xdr:rowOff>
                  </from>
                  <to>
                    <xdr:col>2</xdr:col>
                    <xdr:colOff>584200</xdr:colOff>
                    <xdr:row>187</xdr:row>
                    <xdr:rowOff>222250</xdr:rowOff>
                  </to>
                </anchor>
              </controlPr>
            </control>
          </mc:Choice>
        </mc:AlternateContent>
        <mc:AlternateContent xmlns:mc="http://schemas.openxmlformats.org/markup-compatibility/2006">
          <mc:Choice Requires="x14">
            <control shapeId="14502" r:id="rId129" name="Check Box 166">
              <controlPr defaultSize="0" autoFill="0" autoLine="0" autoPict="0">
                <anchor moveWithCells="1">
                  <from>
                    <xdr:col>2</xdr:col>
                    <xdr:colOff>222250</xdr:colOff>
                    <xdr:row>186</xdr:row>
                    <xdr:rowOff>838200</xdr:rowOff>
                  </from>
                  <to>
                    <xdr:col>2</xdr:col>
                    <xdr:colOff>527050</xdr:colOff>
                    <xdr:row>188</xdr:row>
                    <xdr:rowOff>57150</xdr:rowOff>
                  </to>
                </anchor>
              </controlPr>
            </control>
          </mc:Choice>
        </mc:AlternateContent>
        <mc:AlternateContent xmlns:mc="http://schemas.openxmlformats.org/markup-compatibility/2006">
          <mc:Choice Requires="x14">
            <control shapeId="14503" r:id="rId130" name="Check Box 167">
              <controlPr defaultSize="0" autoFill="0" autoLine="0" autoPict="0">
                <anchor moveWithCells="1">
                  <from>
                    <xdr:col>2</xdr:col>
                    <xdr:colOff>279400</xdr:colOff>
                    <xdr:row>188</xdr:row>
                    <xdr:rowOff>222250</xdr:rowOff>
                  </from>
                  <to>
                    <xdr:col>2</xdr:col>
                    <xdr:colOff>584200</xdr:colOff>
                    <xdr:row>188</xdr:row>
                    <xdr:rowOff>222250</xdr:rowOff>
                  </to>
                </anchor>
              </controlPr>
            </control>
          </mc:Choice>
        </mc:AlternateContent>
        <mc:AlternateContent xmlns:mc="http://schemas.openxmlformats.org/markup-compatibility/2006">
          <mc:Choice Requires="x14">
            <control shapeId="14504" r:id="rId131" name="Check Box 168">
              <controlPr defaultSize="0" autoFill="0" autoLine="0" autoPict="0">
                <anchor moveWithCells="1">
                  <from>
                    <xdr:col>2</xdr:col>
                    <xdr:colOff>222250</xdr:colOff>
                    <xdr:row>188</xdr:row>
                    <xdr:rowOff>95250</xdr:rowOff>
                  </from>
                  <to>
                    <xdr:col>2</xdr:col>
                    <xdr:colOff>527050</xdr:colOff>
                    <xdr:row>188</xdr:row>
                    <xdr:rowOff>527050</xdr:rowOff>
                  </to>
                </anchor>
              </controlPr>
            </control>
          </mc:Choice>
        </mc:AlternateContent>
        <mc:AlternateContent xmlns:mc="http://schemas.openxmlformats.org/markup-compatibility/2006">
          <mc:Choice Requires="x14">
            <control shapeId="14505" r:id="rId132" name="Check Box 169">
              <controlPr defaultSize="0" autoFill="0" autoLine="0" autoPict="0">
                <anchor moveWithCells="1">
                  <from>
                    <xdr:col>2</xdr:col>
                    <xdr:colOff>279400</xdr:colOff>
                    <xdr:row>190</xdr:row>
                    <xdr:rowOff>222250</xdr:rowOff>
                  </from>
                  <to>
                    <xdr:col>2</xdr:col>
                    <xdr:colOff>584200</xdr:colOff>
                    <xdr:row>190</xdr:row>
                    <xdr:rowOff>222250</xdr:rowOff>
                  </to>
                </anchor>
              </controlPr>
            </control>
          </mc:Choice>
        </mc:AlternateContent>
        <mc:AlternateContent xmlns:mc="http://schemas.openxmlformats.org/markup-compatibility/2006">
          <mc:Choice Requires="x14">
            <control shapeId="14506" r:id="rId133" name="Check Box 170">
              <controlPr defaultSize="0" autoFill="0" autoLine="0" autoPict="0">
                <anchor moveWithCells="1">
                  <from>
                    <xdr:col>2</xdr:col>
                    <xdr:colOff>222250</xdr:colOff>
                    <xdr:row>189</xdr:row>
                    <xdr:rowOff>450850</xdr:rowOff>
                  </from>
                  <to>
                    <xdr:col>2</xdr:col>
                    <xdr:colOff>527050</xdr:colOff>
                    <xdr:row>191</xdr:row>
                    <xdr:rowOff>107950</xdr:rowOff>
                  </to>
                </anchor>
              </controlPr>
            </control>
          </mc:Choice>
        </mc:AlternateContent>
        <mc:AlternateContent xmlns:mc="http://schemas.openxmlformats.org/markup-compatibility/2006">
          <mc:Choice Requires="x14">
            <control shapeId="14507" r:id="rId134" name="Check Box 171">
              <controlPr defaultSize="0" autoFill="0" autoLine="0" autoPict="0">
                <anchor moveWithCells="1">
                  <from>
                    <xdr:col>2</xdr:col>
                    <xdr:colOff>279400</xdr:colOff>
                    <xdr:row>192</xdr:row>
                    <xdr:rowOff>222250</xdr:rowOff>
                  </from>
                  <to>
                    <xdr:col>2</xdr:col>
                    <xdr:colOff>584200</xdr:colOff>
                    <xdr:row>192</xdr:row>
                    <xdr:rowOff>222250</xdr:rowOff>
                  </to>
                </anchor>
              </controlPr>
            </control>
          </mc:Choice>
        </mc:AlternateContent>
        <mc:AlternateContent xmlns:mc="http://schemas.openxmlformats.org/markup-compatibility/2006">
          <mc:Choice Requires="x14">
            <control shapeId="14508" r:id="rId135" name="Check Box 172">
              <controlPr defaultSize="0" autoFill="0" autoLine="0" autoPict="0">
                <anchor moveWithCells="1">
                  <from>
                    <xdr:col>2</xdr:col>
                    <xdr:colOff>222250</xdr:colOff>
                    <xdr:row>191</xdr:row>
                    <xdr:rowOff>393700</xdr:rowOff>
                  </from>
                  <to>
                    <xdr:col>2</xdr:col>
                    <xdr:colOff>527050</xdr:colOff>
                    <xdr:row>193</xdr:row>
                    <xdr:rowOff>76200</xdr:rowOff>
                  </to>
                </anchor>
              </controlPr>
            </control>
          </mc:Choice>
        </mc:AlternateContent>
        <mc:AlternateContent xmlns:mc="http://schemas.openxmlformats.org/markup-compatibility/2006">
          <mc:Choice Requires="x14">
            <control shapeId="14509" r:id="rId136" name="Check Box 173">
              <controlPr defaultSize="0" autoFill="0" autoLine="0" autoPict="0">
                <anchor moveWithCells="1">
                  <from>
                    <xdr:col>2</xdr:col>
                    <xdr:colOff>279400</xdr:colOff>
                    <xdr:row>194</xdr:row>
                    <xdr:rowOff>222250</xdr:rowOff>
                  </from>
                  <to>
                    <xdr:col>2</xdr:col>
                    <xdr:colOff>584200</xdr:colOff>
                    <xdr:row>194</xdr:row>
                    <xdr:rowOff>222250</xdr:rowOff>
                  </to>
                </anchor>
              </controlPr>
            </control>
          </mc:Choice>
        </mc:AlternateContent>
        <mc:AlternateContent xmlns:mc="http://schemas.openxmlformats.org/markup-compatibility/2006">
          <mc:Choice Requires="x14">
            <control shapeId="14510" r:id="rId137" name="Check Box 174">
              <controlPr defaultSize="0" autoFill="0" autoLine="0" autoPict="0">
                <anchor moveWithCells="1">
                  <from>
                    <xdr:col>2</xdr:col>
                    <xdr:colOff>222250</xdr:colOff>
                    <xdr:row>193</xdr:row>
                    <xdr:rowOff>400050</xdr:rowOff>
                  </from>
                  <to>
                    <xdr:col>2</xdr:col>
                    <xdr:colOff>527050</xdr:colOff>
                    <xdr:row>196</xdr:row>
                    <xdr:rowOff>19050</xdr:rowOff>
                  </to>
                </anchor>
              </controlPr>
            </control>
          </mc:Choice>
        </mc:AlternateContent>
        <mc:AlternateContent xmlns:mc="http://schemas.openxmlformats.org/markup-compatibility/2006">
          <mc:Choice Requires="x14">
            <control shapeId="14511" r:id="rId138" name="Check Box 175">
              <controlPr defaultSize="0" autoFill="0" autoLine="0" autoPict="0">
                <anchor moveWithCells="1">
                  <from>
                    <xdr:col>2</xdr:col>
                    <xdr:colOff>247650</xdr:colOff>
                    <xdr:row>132</xdr:row>
                    <xdr:rowOff>152400</xdr:rowOff>
                  </from>
                  <to>
                    <xdr:col>2</xdr:col>
                    <xdr:colOff>527050</xdr:colOff>
                    <xdr:row>132</xdr:row>
                    <xdr:rowOff>298450</xdr:rowOff>
                  </to>
                </anchor>
              </controlPr>
            </control>
          </mc:Choice>
        </mc:AlternateContent>
        <mc:AlternateContent xmlns:mc="http://schemas.openxmlformats.org/markup-compatibility/2006">
          <mc:Choice Requires="x14">
            <control shapeId="14512" r:id="rId139" name="Check Box 176">
              <controlPr defaultSize="0" autoFill="0" autoLine="0" autoPict="0">
                <anchor moveWithCells="1">
                  <from>
                    <xdr:col>2</xdr:col>
                    <xdr:colOff>222250</xdr:colOff>
                    <xdr:row>191</xdr:row>
                    <xdr:rowOff>50800</xdr:rowOff>
                  </from>
                  <to>
                    <xdr:col>2</xdr:col>
                    <xdr:colOff>527050</xdr:colOff>
                    <xdr:row>192</xdr:row>
                    <xdr:rowOff>19050</xdr:rowOff>
                  </to>
                </anchor>
              </controlPr>
            </control>
          </mc:Choice>
        </mc:AlternateContent>
        <mc:AlternateContent xmlns:mc="http://schemas.openxmlformats.org/markup-compatibility/2006">
          <mc:Choice Requires="x14">
            <control shapeId="14513" r:id="rId140" name="Check Box 177">
              <controlPr defaultSize="0" autoFill="0" autoLine="0" autoPict="0">
                <anchor moveWithCells="1">
                  <from>
                    <xdr:col>2</xdr:col>
                    <xdr:colOff>222250</xdr:colOff>
                    <xdr:row>193</xdr:row>
                    <xdr:rowOff>38100</xdr:rowOff>
                  </from>
                  <to>
                    <xdr:col>2</xdr:col>
                    <xdr:colOff>527050</xdr:colOff>
                    <xdr:row>194</xdr:row>
                    <xdr:rowOff>19050</xdr:rowOff>
                  </to>
                </anchor>
              </controlPr>
            </control>
          </mc:Choice>
        </mc:AlternateContent>
        <mc:AlternateContent xmlns:mc="http://schemas.openxmlformats.org/markup-compatibility/2006">
          <mc:Choice Requires="x14">
            <control shapeId="14514" r:id="rId141" name="Check Box 178">
              <controlPr defaultSize="0" autoFill="0" autoLine="0" autoPict="0">
                <anchor moveWithCells="1">
                  <from>
                    <xdr:col>2</xdr:col>
                    <xdr:colOff>298450</xdr:colOff>
                    <xdr:row>11</xdr:row>
                    <xdr:rowOff>31750</xdr:rowOff>
                  </from>
                  <to>
                    <xdr:col>2</xdr:col>
                    <xdr:colOff>571500</xdr:colOff>
                    <xdr:row>11</xdr:row>
                    <xdr:rowOff>171450</xdr:rowOff>
                  </to>
                </anchor>
              </controlPr>
            </control>
          </mc:Choice>
        </mc:AlternateContent>
        <mc:AlternateContent xmlns:mc="http://schemas.openxmlformats.org/markup-compatibility/2006">
          <mc:Choice Requires="x14">
            <control shapeId="14515" r:id="rId142" name="Check Box 179">
              <controlPr defaultSize="0" autoFill="0" autoLine="0" autoPict="0">
                <anchor moveWithCells="1">
                  <from>
                    <xdr:col>2</xdr:col>
                    <xdr:colOff>298450</xdr:colOff>
                    <xdr:row>16</xdr:row>
                    <xdr:rowOff>31750</xdr:rowOff>
                  </from>
                  <to>
                    <xdr:col>2</xdr:col>
                    <xdr:colOff>571500</xdr:colOff>
                    <xdr:row>16</xdr:row>
                    <xdr:rowOff>171450</xdr:rowOff>
                  </to>
                </anchor>
              </controlPr>
            </control>
          </mc:Choice>
        </mc:AlternateContent>
        <mc:AlternateContent xmlns:mc="http://schemas.openxmlformats.org/markup-compatibility/2006">
          <mc:Choice Requires="x14">
            <control shapeId="14516" r:id="rId143" name="Check Box 180">
              <controlPr defaultSize="0" autoFill="0" autoLine="0" autoPict="0">
                <anchor moveWithCells="1">
                  <from>
                    <xdr:col>2</xdr:col>
                    <xdr:colOff>298450</xdr:colOff>
                    <xdr:row>21</xdr:row>
                    <xdr:rowOff>31750</xdr:rowOff>
                  </from>
                  <to>
                    <xdr:col>2</xdr:col>
                    <xdr:colOff>571500</xdr:colOff>
                    <xdr:row>21</xdr:row>
                    <xdr:rowOff>171450</xdr:rowOff>
                  </to>
                </anchor>
              </controlPr>
            </control>
          </mc:Choice>
        </mc:AlternateContent>
        <mc:AlternateContent xmlns:mc="http://schemas.openxmlformats.org/markup-compatibility/2006">
          <mc:Choice Requires="x14">
            <control shapeId="14517" r:id="rId144" name="Check Box 181">
              <controlPr defaultSize="0" autoFill="0" autoLine="0" autoPict="0">
                <anchor moveWithCells="1">
                  <from>
                    <xdr:col>2</xdr:col>
                    <xdr:colOff>298450</xdr:colOff>
                    <xdr:row>26</xdr:row>
                    <xdr:rowOff>31750</xdr:rowOff>
                  </from>
                  <to>
                    <xdr:col>2</xdr:col>
                    <xdr:colOff>571500</xdr:colOff>
                    <xdr:row>26</xdr:row>
                    <xdr:rowOff>171450</xdr:rowOff>
                  </to>
                </anchor>
              </controlPr>
            </control>
          </mc:Choice>
        </mc:AlternateContent>
        <mc:AlternateContent xmlns:mc="http://schemas.openxmlformats.org/markup-compatibility/2006">
          <mc:Choice Requires="x14">
            <control shapeId="14518" r:id="rId145" name="Check Box 182">
              <controlPr defaultSize="0" autoFill="0" autoLine="0" autoPict="0">
                <anchor moveWithCells="1">
                  <from>
                    <xdr:col>2</xdr:col>
                    <xdr:colOff>298450</xdr:colOff>
                    <xdr:row>31</xdr:row>
                    <xdr:rowOff>31750</xdr:rowOff>
                  </from>
                  <to>
                    <xdr:col>2</xdr:col>
                    <xdr:colOff>571500</xdr:colOff>
                    <xdr:row>31</xdr:row>
                    <xdr:rowOff>171450</xdr:rowOff>
                  </to>
                </anchor>
              </controlPr>
            </control>
          </mc:Choice>
        </mc:AlternateContent>
        <mc:AlternateContent xmlns:mc="http://schemas.openxmlformats.org/markup-compatibility/2006">
          <mc:Choice Requires="x14">
            <control shapeId="14519" r:id="rId146" name="Check Box 183">
              <controlPr defaultSize="0" autoFill="0" autoLine="0" autoPict="0">
                <anchor moveWithCells="1">
                  <from>
                    <xdr:col>2</xdr:col>
                    <xdr:colOff>298450</xdr:colOff>
                    <xdr:row>36</xdr:row>
                    <xdr:rowOff>31750</xdr:rowOff>
                  </from>
                  <to>
                    <xdr:col>2</xdr:col>
                    <xdr:colOff>571500</xdr:colOff>
                    <xdr:row>36</xdr:row>
                    <xdr:rowOff>171450</xdr:rowOff>
                  </to>
                </anchor>
              </controlPr>
            </control>
          </mc:Choice>
        </mc:AlternateContent>
        <mc:AlternateContent xmlns:mc="http://schemas.openxmlformats.org/markup-compatibility/2006">
          <mc:Choice Requires="x14">
            <control shapeId="14521" r:id="rId147" name="Check Box 185">
              <controlPr defaultSize="0" autoFill="0" autoLine="0" autoPict="0">
                <anchor moveWithCells="1">
                  <from>
                    <xdr:col>2</xdr:col>
                    <xdr:colOff>260350</xdr:colOff>
                    <xdr:row>66</xdr:row>
                    <xdr:rowOff>31750</xdr:rowOff>
                  </from>
                  <to>
                    <xdr:col>2</xdr:col>
                    <xdr:colOff>533400</xdr:colOff>
                    <xdr:row>66</xdr:row>
                    <xdr:rowOff>171450</xdr:rowOff>
                  </to>
                </anchor>
              </controlPr>
            </control>
          </mc:Choice>
        </mc:AlternateContent>
        <mc:AlternateContent xmlns:mc="http://schemas.openxmlformats.org/markup-compatibility/2006">
          <mc:Choice Requires="x14">
            <control shapeId="14522" r:id="rId148" name="Check Box 186">
              <controlPr defaultSize="0" autoFill="0" autoLine="0" autoPict="0">
                <anchor moveWithCells="1">
                  <from>
                    <xdr:col>2</xdr:col>
                    <xdr:colOff>260350</xdr:colOff>
                    <xdr:row>67</xdr:row>
                    <xdr:rowOff>31750</xdr:rowOff>
                  </from>
                  <to>
                    <xdr:col>2</xdr:col>
                    <xdr:colOff>533400</xdr:colOff>
                    <xdr:row>67</xdr:row>
                    <xdr:rowOff>171450</xdr:rowOff>
                  </to>
                </anchor>
              </controlPr>
            </control>
          </mc:Choice>
        </mc:AlternateContent>
        <mc:AlternateContent xmlns:mc="http://schemas.openxmlformats.org/markup-compatibility/2006">
          <mc:Choice Requires="x14">
            <control shapeId="14523" r:id="rId149" name="Check Box 187">
              <controlPr defaultSize="0" autoFill="0" autoLine="0" autoPict="0">
                <anchor moveWithCells="1">
                  <from>
                    <xdr:col>2</xdr:col>
                    <xdr:colOff>260350</xdr:colOff>
                    <xdr:row>72</xdr:row>
                    <xdr:rowOff>31750</xdr:rowOff>
                  </from>
                  <to>
                    <xdr:col>2</xdr:col>
                    <xdr:colOff>533400</xdr:colOff>
                    <xdr:row>72</xdr:row>
                    <xdr:rowOff>171450</xdr:rowOff>
                  </to>
                </anchor>
              </controlPr>
            </control>
          </mc:Choice>
        </mc:AlternateContent>
        <mc:AlternateContent xmlns:mc="http://schemas.openxmlformats.org/markup-compatibility/2006">
          <mc:Choice Requires="x14">
            <control shapeId="14524" r:id="rId150" name="Check Box 188">
              <controlPr defaultSize="0" autoFill="0" autoLine="0" autoPict="0">
                <anchor moveWithCells="1">
                  <from>
                    <xdr:col>2</xdr:col>
                    <xdr:colOff>260350</xdr:colOff>
                    <xdr:row>77</xdr:row>
                    <xdr:rowOff>31750</xdr:rowOff>
                  </from>
                  <to>
                    <xdr:col>2</xdr:col>
                    <xdr:colOff>533400</xdr:colOff>
                    <xdr:row>77</xdr:row>
                    <xdr:rowOff>171450</xdr:rowOff>
                  </to>
                </anchor>
              </controlPr>
            </control>
          </mc:Choice>
        </mc:AlternateContent>
        <mc:AlternateContent xmlns:mc="http://schemas.openxmlformats.org/markup-compatibility/2006">
          <mc:Choice Requires="x14">
            <control shapeId="14525" r:id="rId151" name="Check Box 189">
              <controlPr defaultSize="0" autoFill="0" autoLine="0" autoPict="0">
                <anchor moveWithCells="1">
                  <from>
                    <xdr:col>2</xdr:col>
                    <xdr:colOff>260350</xdr:colOff>
                    <xdr:row>82</xdr:row>
                    <xdr:rowOff>31750</xdr:rowOff>
                  </from>
                  <to>
                    <xdr:col>2</xdr:col>
                    <xdr:colOff>533400</xdr:colOff>
                    <xdr:row>82</xdr:row>
                    <xdr:rowOff>171450</xdr:rowOff>
                  </to>
                </anchor>
              </controlPr>
            </control>
          </mc:Choice>
        </mc:AlternateContent>
        <mc:AlternateContent xmlns:mc="http://schemas.openxmlformats.org/markup-compatibility/2006">
          <mc:Choice Requires="x14">
            <control shapeId="14527" r:id="rId152" name="Check Box 191">
              <controlPr defaultSize="0" autoFill="0" autoLine="0" autoPict="0">
                <anchor moveWithCells="1">
                  <from>
                    <xdr:col>2</xdr:col>
                    <xdr:colOff>260350</xdr:colOff>
                    <xdr:row>101</xdr:row>
                    <xdr:rowOff>31750</xdr:rowOff>
                  </from>
                  <to>
                    <xdr:col>2</xdr:col>
                    <xdr:colOff>533400</xdr:colOff>
                    <xdr:row>101</xdr:row>
                    <xdr:rowOff>171450</xdr:rowOff>
                  </to>
                </anchor>
              </controlPr>
            </control>
          </mc:Choice>
        </mc:AlternateContent>
        <mc:AlternateContent xmlns:mc="http://schemas.openxmlformats.org/markup-compatibility/2006">
          <mc:Choice Requires="x14">
            <control shapeId="14528" r:id="rId153" name="Check Box 192">
              <controlPr defaultSize="0" autoFill="0" autoLine="0" autoPict="0">
                <anchor moveWithCells="1">
                  <from>
                    <xdr:col>2</xdr:col>
                    <xdr:colOff>260350</xdr:colOff>
                    <xdr:row>106</xdr:row>
                    <xdr:rowOff>31750</xdr:rowOff>
                  </from>
                  <to>
                    <xdr:col>2</xdr:col>
                    <xdr:colOff>533400</xdr:colOff>
                    <xdr:row>106</xdr:row>
                    <xdr:rowOff>171450</xdr:rowOff>
                  </to>
                </anchor>
              </controlPr>
            </control>
          </mc:Choice>
        </mc:AlternateContent>
        <mc:AlternateContent xmlns:mc="http://schemas.openxmlformats.org/markup-compatibility/2006">
          <mc:Choice Requires="x14">
            <control shapeId="14530" r:id="rId154" name="Check Box 194">
              <controlPr defaultSize="0" autoFill="0" autoLine="0" autoPict="0">
                <anchor moveWithCells="1">
                  <from>
                    <xdr:col>2</xdr:col>
                    <xdr:colOff>260350</xdr:colOff>
                    <xdr:row>111</xdr:row>
                    <xdr:rowOff>31750</xdr:rowOff>
                  </from>
                  <to>
                    <xdr:col>2</xdr:col>
                    <xdr:colOff>533400</xdr:colOff>
                    <xdr:row>111</xdr:row>
                    <xdr:rowOff>171450</xdr:rowOff>
                  </to>
                </anchor>
              </controlPr>
            </control>
          </mc:Choice>
        </mc:AlternateContent>
        <mc:AlternateContent xmlns:mc="http://schemas.openxmlformats.org/markup-compatibility/2006">
          <mc:Choice Requires="x14">
            <control shapeId="14531" r:id="rId155" name="Check Box 195">
              <controlPr defaultSize="0" autoFill="0" autoLine="0" autoPict="0">
                <anchor moveWithCells="1">
                  <from>
                    <xdr:col>2</xdr:col>
                    <xdr:colOff>260350</xdr:colOff>
                    <xdr:row>116</xdr:row>
                    <xdr:rowOff>31750</xdr:rowOff>
                  </from>
                  <to>
                    <xdr:col>2</xdr:col>
                    <xdr:colOff>533400</xdr:colOff>
                    <xdr:row>116</xdr:row>
                    <xdr:rowOff>171450</xdr:rowOff>
                  </to>
                </anchor>
              </controlPr>
            </control>
          </mc:Choice>
        </mc:AlternateContent>
        <mc:AlternateContent xmlns:mc="http://schemas.openxmlformats.org/markup-compatibility/2006">
          <mc:Choice Requires="x14">
            <control shapeId="14533" r:id="rId156" name="Check Box 197">
              <controlPr defaultSize="0" autoFill="0" autoLine="0" autoPict="0">
                <anchor moveWithCells="1">
                  <from>
                    <xdr:col>2</xdr:col>
                    <xdr:colOff>260350</xdr:colOff>
                    <xdr:row>121</xdr:row>
                    <xdr:rowOff>31750</xdr:rowOff>
                  </from>
                  <to>
                    <xdr:col>2</xdr:col>
                    <xdr:colOff>533400</xdr:colOff>
                    <xdr:row>121</xdr:row>
                    <xdr:rowOff>171450</xdr:rowOff>
                  </to>
                </anchor>
              </controlPr>
            </control>
          </mc:Choice>
        </mc:AlternateContent>
        <mc:AlternateContent xmlns:mc="http://schemas.openxmlformats.org/markup-compatibility/2006">
          <mc:Choice Requires="x14">
            <control shapeId="14534" r:id="rId157" name="Check Box 198">
              <controlPr defaultSize="0" autoFill="0" autoLine="0" autoPict="0">
                <anchor moveWithCells="1">
                  <from>
                    <xdr:col>2</xdr:col>
                    <xdr:colOff>260350</xdr:colOff>
                    <xdr:row>125</xdr:row>
                    <xdr:rowOff>31750</xdr:rowOff>
                  </from>
                  <to>
                    <xdr:col>2</xdr:col>
                    <xdr:colOff>533400</xdr:colOff>
                    <xdr:row>125</xdr:row>
                    <xdr:rowOff>171450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containsText" priority="25" operator="containsText" id="{31576EAF-A420-404E-A410-CCA91A1A70F8}">
            <xm:f>NOT(ISERROR(SEARCH($F$31,G8)))</xm:f>
            <xm:f>$F$31</xm:f>
            <x14:dxf>
              <font>
                <b/>
                <i val="0"/>
                <color auto="1"/>
              </font>
              <fill>
                <patternFill>
                  <bgColor rgb="FF92D050"/>
                </patternFill>
              </fill>
              <border>
                <left style="thin">
                  <color auto="1"/>
                </left>
                <right style="thin">
                  <color auto="1"/>
                </right>
                <top style="thin">
                  <color auto="1"/>
                </top>
                <bottom style="thin">
                  <color auto="1"/>
                </bottom>
                <vertical/>
                <horizontal/>
              </border>
            </x14:dxf>
          </x14:cfRule>
          <xm:sqref>G8</xm:sqref>
        </x14:conditionalFormatting>
        <x14:conditionalFormatting xmlns:xm="http://schemas.microsoft.com/office/excel/2006/main">
          <x14:cfRule type="containsText" priority="23" operator="containsText" id="{679C6621-C9E8-431D-8D7F-6BE2C68B2F31}">
            <xm:f>NOT(ISERROR(SEARCH($G$98,G98)))</xm:f>
            <xm:f>$G$98</xm:f>
            <x14:dxf>
              <font>
                <b/>
                <i val="0"/>
                <color auto="1"/>
              </font>
              <fill>
                <patternFill>
                  <bgColor rgb="FF92D050"/>
                </patternFill>
              </fill>
              <border>
                <left style="thin">
                  <color auto="1"/>
                </left>
                <right style="thin">
                  <color auto="1"/>
                </right>
                <top style="thin">
                  <color auto="1"/>
                </top>
                <bottom style="thin">
                  <color auto="1"/>
                </bottom>
                <vertical/>
                <horizontal/>
              </border>
            </x14:dxf>
          </x14:cfRule>
          <xm:sqref>G98</xm:sqref>
        </x14:conditionalFormatting>
        <x14:conditionalFormatting xmlns:xm="http://schemas.microsoft.com/office/excel/2006/main">
          <x14:cfRule type="containsText" priority="17" operator="containsText" id="{C0EC6139-18C7-414D-91B1-4428B637167F}">
            <xm:f>NOT(ISERROR(SEARCH($G$154,G154)))</xm:f>
            <xm:f>$G$154</xm:f>
            <x14:dxf>
              <font>
                <b/>
                <i val="0"/>
                <color auto="1"/>
              </font>
              <fill>
                <patternFill>
                  <bgColor rgb="FF92D050"/>
                </patternFill>
              </fill>
              <border>
                <left style="thin">
                  <color auto="1"/>
                </left>
                <right style="thin">
                  <color auto="1"/>
                </right>
                <top style="thin">
                  <color auto="1"/>
                </top>
                <bottom style="thin">
                  <color auto="1"/>
                </bottom>
                <vertical/>
                <horizontal/>
              </border>
            </x14:dxf>
          </x14:cfRule>
          <xm:sqref>G154</xm:sqref>
        </x14:conditionalFormatting>
        <x14:conditionalFormatting xmlns:xm="http://schemas.microsoft.com/office/excel/2006/main">
          <x14:cfRule type="containsText" priority="16" operator="containsText" id="{197946BD-CC9F-4B51-9753-7672CAD3BB6B}">
            <xm:f>NOT(ISERROR(SEARCH($G$155,G155)))</xm:f>
            <xm:f>$G$155</xm:f>
            <x14:dxf>
              <font>
                <b/>
                <i val="0"/>
                <color auto="1"/>
              </font>
              <fill>
                <patternFill>
                  <bgColor rgb="FFFF0000"/>
                </patternFill>
              </fill>
              <border>
                <left style="thin">
                  <color auto="1"/>
                </left>
                <right style="thin">
                  <color auto="1"/>
                </right>
                <top style="thin">
                  <color auto="1"/>
                </top>
                <bottom style="thin">
                  <color auto="1"/>
                </bottom>
                <vertical/>
                <horizontal/>
              </border>
            </x14:dxf>
          </x14:cfRule>
          <xm:sqref>G155</xm:sqref>
        </x14:conditionalFormatting>
        <x14:conditionalFormatting xmlns:xm="http://schemas.microsoft.com/office/excel/2006/main">
          <x14:cfRule type="containsText" priority="15" operator="containsText" id="{137992B9-7EA1-419F-AA6F-80A505F17CD0}">
            <xm:f>NOT(ISERROR(SEARCH($G$183,G183)))</xm:f>
            <xm:f>$G$183</xm:f>
            <x14:dxf>
              <font>
                <b/>
                <i val="0"/>
                <color auto="1"/>
              </font>
              <fill>
                <patternFill>
                  <bgColor rgb="FF92D050"/>
                </patternFill>
              </fill>
              <border>
                <left style="thin">
                  <color auto="1"/>
                </left>
                <right style="thin">
                  <color auto="1"/>
                </right>
                <top style="thin">
                  <color auto="1"/>
                </top>
                <bottom style="thin">
                  <color auto="1"/>
                </bottom>
                <vertical/>
                <horizontal/>
              </border>
            </x14:dxf>
          </x14:cfRule>
          <xm:sqref>G183</xm:sqref>
        </x14:conditionalFormatting>
        <x14:conditionalFormatting xmlns:xm="http://schemas.microsoft.com/office/excel/2006/main">
          <x14:cfRule type="containsText" priority="14" operator="containsText" id="{463E8364-BD11-4A87-9143-4C9FE31BF698}">
            <xm:f>NOT(ISERROR(SEARCH($G$184,G184)))</xm:f>
            <xm:f>$G$184</xm:f>
            <x14:dxf>
              <font>
                <b/>
                <i val="0"/>
                <color auto="1"/>
              </font>
              <fill>
                <patternFill>
                  <bgColor rgb="FFFF0000"/>
                </patternFill>
              </fill>
              <border>
                <left style="thin">
                  <color auto="1"/>
                </left>
                <right style="thin">
                  <color auto="1"/>
                </right>
                <top style="thin">
                  <color auto="1"/>
                </top>
                <bottom style="thin">
                  <color auto="1"/>
                </bottom>
                <vertical/>
                <horizontal/>
              </border>
            </x14:dxf>
          </x14:cfRule>
          <xm:sqref>G184</xm:sqref>
        </x14:conditionalFormatting>
        <x14:conditionalFormatting xmlns:xm="http://schemas.microsoft.com/office/excel/2006/main">
          <x14:cfRule type="containsText" priority="12" operator="containsText" id="{11A130A5-4648-4BAA-831A-CCB19D0D51DF}">
            <xm:f>NOT(ISERROR(SEARCH($G$64,G64)))</xm:f>
            <xm:f>$G$64</xm:f>
            <x14:dxf>
              <font>
                <b/>
                <i val="0"/>
                <color theme="1"/>
              </font>
              <fill>
                <patternFill>
                  <bgColor rgb="FF92D050"/>
                </patternFill>
              </fill>
              <border>
                <left style="thin">
                  <color auto="1"/>
                </left>
                <right style="thin">
                  <color auto="1"/>
                </right>
                <top style="thin">
                  <color auto="1"/>
                </top>
                <bottom style="thin">
                  <color auto="1"/>
                </bottom>
                <vertical/>
                <horizontal/>
              </border>
            </x14:dxf>
          </x14:cfRule>
          <xm:sqref>G64</xm:sqref>
        </x14:conditionalFormatting>
        <x14:conditionalFormatting xmlns:xm="http://schemas.microsoft.com/office/excel/2006/main">
          <x14:cfRule type="containsText" priority="11" operator="containsText" id="{32050B40-24B1-424B-B519-9AA97D84BC73}">
            <xm:f>NOT(ISERROR(SEARCH($G$128,G128)))</xm:f>
            <xm:f>$G$128</xm:f>
            <x14:dxf>
              <font>
                <b/>
                <i val="0"/>
                <color theme="1"/>
              </font>
              <fill>
                <patternFill>
                  <bgColor rgb="FF92D050"/>
                </patternFill>
              </fill>
              <border>
                <left style="thin">
                  <color auto="1"/>
                </left>
                <right style="thin">
                  <color auto="1"/>
                </right>
                <top style="thin">
                  <color auto="1"/>
                </top>
                <bottom style="thin">
                  <color auto="1"/>
                </bottom>
                <vertical/>
                <horizontal/>
              </border>
            </x14:dxf>
          </x14:cfRule>
          <xm:sqref>G128</xm:sqref>
        </x14:conditionalFormatting>
        <x14:conditionalFormatting xmlns:xm="http://schemas.microsoft.com/office/excel/2006/main">
          <x14:cfRule type="containsText" priority="6" operator="containsText" id="{24541D02-E628-471E-8982-147D1BD260FA}">
            <xm:f>NOT(ISERROR(SEARCH($G$191,G191)))</xm:f>
            <xm:f>$G$191</xm:f>
            <x14:dxf>
              <font>
                <b/>
                <i val="0"/>
                <color auto="1"/>
              </font>
              <fill>
                <patternFill>
                  <bgColor rgb="FF92D050"/>
                </patternFill>
              </fill>
              <border>
                <left style="thin">
                  <color auto="1"/>
                </left>
                <right style="thin">
                  <color auto="1"/>
                </right>
                <top style="thin">
                  <color auto="1"/>
                </top>
                <bottom style="thin">
                  <color auto="1"/>
                </bottom>
                <vertical/>
                <horizontal/>
              </border>
            </x14:dxf>
          </x14:cfRule>
          <xm:sqref>G191</xm:sqref>
        </x14:conditionalFormatting>
        <x14:conditionalFormatting xmlns:xm="http://schemas.microsoft.com/office/excel/2006/main">
          <x14:cfRule type="containsText" priority="5" operator="containsText" id="{E5B49B77-B985-41F1-8B46-71FA3FDA89DE}">
            <xm:f>NOT(ISERROR(SEARCH($G$192,G192)))</xm:f>
            <xm:f>$G$192</xm:f>
            <x14:dxf>
              <font>
                <b/>
                <i val="0"/>
                <color auto="1"/>
              </font>
              <fill>
                <patternFill>
                  <bgColor rgb="FFFF0000"/>
                </patternFill>
              </fill>
              <border>
                <left style="thin">
                  <color auto="1"/>
                </left>
                <right style="thin">
                  <color auto="1"/>
                </right>
                <top style="thin">
                  <color auto="1"/>
                </top>
                <bottom style="thin">
                  <color auto="1"/>
                </bottom>
                <vertical/>
                <horizontal/>
              </border>
            </x14:dxf>
          </x14:cfRule>
          <xm:sqref>G192</xm:sqref>
        </x14:conditionalFormatting>
        <x14:conditionalFormatting xmlns:xm="http://schemas.microsoft.com/office/excel/2006/main">
          <x14:cfRule type="containsText" priority="2" operator="containsText" id="{83D0A1BA-025B-4499-A0D0-D119120E6CE6}">
            <xm:f>NOT(ISERROR(SEARCH($G$193,G193)))</xm:f>
            <xm:f>$G$193</xm:f>
            <x14:dxf>
              <font>
                <b/>
                <i val="0"/>
                <color auto="1"/>
              </font>
              <fill>
                <patternFill>
                  <bgColor rgb="FF92D050"/>
                </patternFill>
              </fill>
              <border>
                <left style="thin">
                  <color auto="1"/>
                </left>
                <right style="thin">
                  <color auto="1"/>
                </right>
                <top style="thin">
                  <color auto="1"/>
                </top>
                <bottom style="thin">
                  <color auto="1"/>
                </bottom>
                <vertical/>
                <horizontal/>
              </border>
            </x14:dxf>
          </x14:cfRule>
          <xm:sqref>G193</xm:sqref>
        </x14:conditionalFormatting>
        <x14:conditionalFormatting xmlns:xm="http://schemas.microsoft.com/office/excel/2006/main">
          <x14:cfRule type="containsText" priority="1" operator="containsText" id="{35F09261-220F-49B6-808C-D8330AD2239D}">
            <xm:f>NOT(ISERROR(SEARCH($G$194,G194)))</xm:f>
            <xm:f>$G$194</xm:f>
            <x14:dxf>
              <font>
                <b/>
                <i val="0"/>
                <color auto="1"/>
              </font>
              <fill>
                <patternFill>
                  <bgColor rgb="FFFF0000"/>
                </patternFill>
              </fill>
              <border>
                <left style="thin">
                  <color auto="1"/>
                </left>
                <right style="thin">
                  <color auto="1"/>
                </right>
                <top style="thin">
                  <color auto="1"/>
                </top>
                <bottom style="thin">
                  <color auto="1"/>
                </bottom>
                <vertical/>
                <horizontal/>
              </border>
            </x14:dxf>
          </x14:cfRule>
          <xm:sqref>G194</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15</vt:i4>
      </vt:variant>
    </vt:vector>
  </HeadingPairs>
  <TitlesOfParts>
    <vt:vector size="30" baseType="lpstr">
      <vt:lpstr>Introduction</vt:lpstr>
      <vt:lpstr>Position Descriptions</vt:lpstr>
      <vt:lpstr>1.1 Staffing</vt:lpstr>
      <vt:lpstr>1.2 Staff Qualifications</vt:lpstr>
      <vt:lpstr>1.3 Staff Training</vt:lpstr>
      <vt:lpstr>2.1 Facility Quality</vt:lpstr>
      <vt:lpstr>2.2 Maintenance</vt:lpstr>
      <vt:lpstr>2.3 Hours of Operation</vt:lpstr>
      <vt:lpstr>3.0 Single Sailor Programming</vt:lpstr>
      <vt:lpstr>4.1 Equipment Type</vt:lpstr>
      <vt:lpstr>4.2 Equipment Replacement</vt:lpstr>
      <vt:lpstr>5.1 Administration</vt:lpstr>
      <vt:lpstr>Customer Satisfaction</vt:lpstr>
      <vt:lpstr>Customer Survey</vt:lpstr>
      <vt:lpstr>Scoring Matrix</vt:lpstr>
      <vt:lpstr>'1.1 Staffing'!Print_Area</vt:lpstr>
      <vt:lpstr>'1.2 Staff Qualifications'!Print_Area</vt:lpstr>
      <vt:lpstr>'1.3 Staff Training'!Print_Area</vt:lpstr>
      <vt:lpstr>'2.1 Facility Quality'!Print_Area</vt:lpstr>
      <vt:lpstr>'2.2 Maintenance'!Print_Area</vt:lpstr>
      <vt:lpstr>'2.3 Hours of Operation'!Print_Area</vt:lpstr>
      <vt:lpstr>'3.0 Single Sailor Programming'!Print_Area</vt:lpstr>
      <vt:lpstr>'4.1 Equipment Type'!Print_Area</vt:lpstr>
      <vt:lpstr>'4.2 Equipment Replacement'!Print_Area</vt:lpstr>
      <vt:lpstr>'5.1 Administration'!Print_Area</vt:lpstr>
      <vt:lpstr>'Customer Satisfaction'!Print_Area</vt:lpstr>
      <vt:lpstr>'Customer Survey'!Print_Area</vt:lpstr>
      <vt:lpstr>Introduction!Print_Area</vt:lpstr>
      <vt:lpstr>'Position Descriptions'!Print_Area</vt:lpstr>
      <vt:lpstr>'Scoring Matrix'!Print_Area</vt:lpstr>
    </vt:vector>
  </TitlesOfParts>
  <Company>NMCI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Owens, Patricia F CIV CNIC HQ, N92</dc:creator>
  <cp:lastModifiedBy>Owens, Patricia F CIV NAS Patuxent River HQ, N94</cp:lastModifiedBy>
  <cp:lastPrinted>2018-09-21T12:48:51Z</cp:lastPrinted>
  <dcterms:created xsi:type="dcterms:W3CDTF">2017-11-17T15:46:10Z</dcterms:created>
  <dcterms:modified xsi:type="dcterms:W3CDTF">2018-09-21T12:50:38Z</dcterms:modified>
</cp:coreProperties>
</file>