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4.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7.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8.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9.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0.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drawings/drawing11.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drawings/drawing12.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8"/>
  <workbookPr codeName="ThisWorkbook" defaultThemeVersion="124226"/>
  <mc:AlternateContent xmlns:mc="http://schemas.openxmlformats.org/markup-compatibility/2006">
    <mc:Choice Requires="x15">
      <x15ac:absPath xmlns:x15ac="http://schemas.microsoft.com/office/spreadsheetml/2010/11/ac" url="H:\Program Standards Updates\"/>
    </mc:Choice>
  </mc:AlternateContent>
  <xr:revisionPtr revIDLastSave="0" documentId="8_{12F38F73-6B38-43F1-9DAB-57363FE4D441}" xr6:coauthVersionLast="47" xr6:coauthVersionMax="47" xr10:uidLastSave="{00000000-0000-0000-0000-000000000000}"/>
  <bookViews>
    <workbookView xWindow="0" yWindow="8175" windowWidth="13485" windowHeight="4950" firstSheet="13" activeTab="13" xr2:uid="{00000000-000D-0000-FFFF-FFFF00000000}"/>
  </bookViews>
  <sheets>
    <sheet name="Introduction" sheetId="1" r:id="rId1"/>
    <sheet name="Position Descriptions" sheetId="2" r:id="rId2"/>
    <sheet name="1.1 Staffing" sheetId="16" r:id="rId3"/>
    <sheet name="1.2 Staff Qualifications" sheetId="3" r:id="rId4"/>
    <sheet name="1.3 Staff Training" sheetId="4" r:id="rId5"/>
    <sheet name="2.1 Facility Requirements" sheetId="19" r:id="rId6"/>
    <sheet name="3.1 Food Operations" sheetId="7" r:id="rId7"/>
    <sheet name="3.2 Bar Operations" sheetId="20" r:id="rId8"/>
    <sheet name="3.3 Catering Operations" sheetId="21" r:id="rId9"/>
    <sheet name="3.4 Food Delivery" sheetId="23" r:id="rId10"/>
    <sheet name="4.1 Equipment" sheetId="11" r:id="rId11"/>
    <sheet name="5.1 Administration" sheetId="12" r:id="rId12"/>
    <sheet name="5.2 Personnel Management" sheetId="25" r:id="rId13"/>
    <sheet name="5.3 Finance" sheetId="24" r:id="rId14"/>
    <sheet name="Scoring Matrix" sheetId="15" r:id="rId15"/>
    <sheet name="Food VCR Form" sheetId="26" r:id="rId16"/>
    <sheet name="Bar VCR Form" sheetId="27" r:id="rId17"/>
    <sheet name="Customer Satisfaction" sheetId="13" r:id="rId18"/>
    <sheet name="Customer Survey" sheetId="14" r:id="rId19"/>
  </sheets>
  <definedNames>
    <definedName name="_xlnm.Print_Area" localSheetId="2">'1.1 Staffing'!$B$1:$H$22</definedName>
    <definedName name="_xlnm.Print_Area" localSheetId="3">'1.2 Staff Qualifications'!$A$1:$D$19</definedName>
    <definedName name="_xlnm.Print_Area" localSheetId="6">'3.1 Food Operations'!$A$1:$J$52</definedName>
    <definedName name="_xlnm.Print_Area" localSheetId="7">'3.2 Bar Operations'!$A$1:$J$36</definedName>
    <definedName name="_xlnm.Print_Area" localSheetId="8">'3.3 Catering Operations'!$A$1:$J$49</definedName>
    <definedName name="_xlnm.Print_Area" localSheetId="9">'3.4 Food Delivery'!$A$1:$J$36</definedName>
    <definedName name="_xlnm.Print_Area" localSheetId="10">'4.1 Equipment'!$A$1:$F$36</definedName>
    <definedName name="_xlnm.Print_Area" localSheetId="11">'5.1 Administration'!$A$1:$F$77</definedName>
    <definedName name="_xlnm.Print_Area" localSheetId="12">'5.2 Personnel Management'!$A$1:$F$10</definedName>
    <definedName name="_xlnm.Print_Area" localSheetId="13">'5.3 Finance'!$A$1:$F$14</definedName>
    <definedName name="_xlnm.Print_Area" localSheetId="17">'Customer Satisfaction'!$A$1:$C$15</definedName>
    <definedName name="_xlnm.Print_Area" localSheetId="18">'Customer Survey'!$A$1:$B$16</definedName>
    <definedName name="_xlnm.Print_Area" localSheetId="0">Introduction!$A$1:$A$29</definedName>
    <definedName name="_xlnm.Print_Area" localSheetId="1">'Position Descriptions'!$A$1:$A$8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4" l="1"/>
  <c r="E17" i="24"/>
  <c r="H16" i="24"/>
  <c r="H17" i="24"/>
  <c r="D18" i="24"/>
  <c r="I16" i="24" l="1"/>
  <c r="F16" i="24" s="1"/>
  <c r="H10" i="7"/>
  <c r="H9" i="7"/>
  <c r="E10" i="7"/>
  <c r="I9" i="7" l="1"/>
  <c r="F10" i="7" s="1"/>
  <c r="H29" i="12"/>
  <c r="H30" i="12"/>
  <c r="E30" i="12"/>
  <c r="I29" i="12" l="1"/>
  <c r="F30" i="12" s="1"/>
  <c r="F9" i="16"/>
  <c r="E9" i="23" l="1"/>
  <c r="E16" i="23"/>
  <c r="E17" i="23"/>
  <c r="E18" i="23"/>
  <c r="E19" i="23"/>
  <c r="E20" i="23"/>
  <c r="E21" i="23"/>
  <c r="E22" i="23"/>
  <c r="E12" i="23" l="1"/>
  <c r="E13" i="23"/>
  <c r="E8" i="23"/>
  <c r="E10" i="23"/>
  <c r="E11" i="23"/>
  <c r="E22" i="20" l="1"/>
  <c r="E12" i="7"/>
  <c r="E11" i="7"/>
  <c r="E17" i="4"/>
  <c r="E10" i="3"/>
  <c r="E11" i="3"/>
  <c r="G11" i="3" s="1"/>
  <c r="G10" i="3"/>
  <c r="E8" i="3"/>
  <c r="G8" i="3" s="1"/>
  <c r="E9" i="3"/>
  <c r="D39" i="7"/>
  <c r="E34" i="7"/>
  <c r="E35" i="7"/>
  <c r="E36" i="7"/>
  <c r="E37" i="7"/>
  <c r="H10" i="3" l="1"/>
  <c r="F11" i="3" s="1"/>
  <c r="AF20" i="15" l="1"/>
  <c r="AE20" i="15"/>
  <c r="AG20" i="15"/>
  <c r="AD20" i="15" l="1"/>
  <c r="E24" i="7"/>
  <c r="E15" i="20"/>
  <c r="E27" i="7"/>
  <c r="G10" i="21" l="1"/>
  <c r="E19" i="20"/>
  <c r="H14" i="23"/>
  <c r="E14" i="23"/>
  <c r="E15" i="11"/>
  <c r="E11" i="24"/>
  <c r="J11" i="24"/>
  <c r="E30" i="19"/>
  <c r="E29" i="23" l="1"/>
  <c r="E30" i="23"/>
  <c r="E23" i="23"/>
  <c r="E24" i="23"/>
  <c r="E25" i="23"/>
  <c r="E26" i="23"/>
  <c r="E27" i="23"/>
  <c r="E28" i="23"/>
  <c r="E7" i="23"/>
  <c r="E25" i="12" l="1"/>
  <c r="E10" i="12" l="1"/>
  <c r="E9" i="12"/>
  <c r="H15" i="23"/>
  <c r="H7" i="23"/>
  <c r="H6" i="23"/>
  <c r="I14" i="23" s="1"/>
  <c r="F14" i="23" s="1"/>
  <c r="E6" i="23"/>
  <c r="E31" i="23" s="1"/>
  <c r="D34" i="21"/>
  <c r="E23" i="21"/>
  <c r="H9" i="20"/>
  <c r="H6" i="20"/>
  <c r="F6" i="20" s="1"/>
  <c r="E6" i="20"/>
  <c r="H8" i="20"/>
  <c r="H7" i="20"/>
  <c r="E23" i="19"/>
  <c r="D36" i="4"/>
  <c r="G21" i="4"/>
  <c r="G22" i="4"/>
  <c r="G23" i="4"/>
  <c r="G20" i="4"/>
  <c r="E20" i="4"/>
  <c r="E21" i="4"/>
  <c r="E22" i="4"/>
  <c r="E23" i="4"/>
  <c r="K15" i="16"/>
  <c r="F15" i="16"/>
  <c r="J15" i="16"/>
  <c r="K10" i="16"/>
  <c r="E19" i="16"/>
  <c r="F10" i="16"/>
  <c r="G9" i="16"/>
  <c r="G10" i="16"/>
  <c r="J10" i="16"/>
  <c r="K9" i="16"/>
  <c r="J9" i="16"/>
  <c r="J12" i="16"/>
  <c r="J13" i="16"/>
  <c r="J14" i="16"/>
  <c r="J16" i="16"/>
  <c r="J17" i="16"/>
  <c r="J18" i="16"/>
  <c r="I7" i="23" l="1"/>
  <c r="I15" i="23"/>
  <c r="F15" i="23" s="1"/>
  <c r="F6" i="23"/>
  <c r="F7" i="23"/>
  <c r="I6" i="23"/>
  <c r="I7" i="20"/>
  <c r="F7" i="20" s="1"/>
  <c r="I9" i="20"/>
  <c r="F9" i="20" s="1"/>
  <c r="I8" i="20"/>
  <c r="F8" i="20" s="1"/>
  <c r="H20" i="4"/>
  <c r="F20" i="4" s="1"/>
  <c r="L15" i="16"/>
  <c r="L10" i="16"/>
  <c r="L9" i="16"/>
  <c r="H9" i="16" s="1"/>
  <c r="E6" i="25"/>
  <c r="H61" i="12"/>
  <c r="H60" i="12"/>
  <c r="E61" i="12"/>
  <c r="I60" i="12" l="1"/>
  <c r="F60" i="12" s="1"/>
  <c r="M10" i="16"/>
  <c r="H10" i="16" s="1"/>
  <c r="E58" i="12"/>
  <c r="E52" i="12"/>
  <c r="E53" i="12"/>
  <c r="E54" i="12"/>
  <c r="E55" i="12"/>
  <c r="E56" i="12"/>
  <c r="E57" i="12"/>
  <c r="E45" i="12"/>
  <c r="D31" i="23"/>
  <c r="D31" i="11"/>
  <c r="E7" i="11"/>
  <c r="E8" i="11"/>
  <c r="E9" i="11"/>
  <c r="E10" i="11"/>
  <c r="E11" i="11"/>
  <c r="E12" i="11"/>
  <c r="E13" i="11"/>
  <c r="E14" i="11"/>
  <c r="E16" i="11"/>
  <c r="E17" i="11"/>
  <c r="E18" i="11"/>
  <c r="E19" i="11"/>
  <c r="G9" i="21"/>
  <c r="G7" i="21"/>
  <c r="G8" i="21"/>
  <c r="G6" i="21"/>
  <c r="E6" i="21"/>
  <c r="G31" i="21"/>
  <c r="G30" i="21"/>
  <c r="E31" i="21"/>
  <c r="E9" i="21"/>
  <c r="E10" i="21"/>
  <c r="E11" i="21"/>
  <c r="E12" i="21"/>
  <c r="E14" i="21"/>
  <c r="E15" i="21"/>
  <c r="E16" i="21"/>
  <c r="E17" i="21"/>
  <c r="E19" i="21"/>
  <c r="E20" i="21"/>
  <c r="E21" i="21"/>
  <c r="E22" i="21"/>
  <c r="E24" i="21"/>
  <c r="E25" i="21"/>
  <c r="E26" i="21"/>
  <c r="E27" i="21"/>
  <c r="E28" i="21"/>
  <c r="E29" i="21"/>
  <c r="E30" i="21"/>
  <c r="E32" i="21"/>
  <c r="E33" i="21"/>
  <c r="E7" i="21"/>
  <c r="E8" i="21"/>
  <c r="E9" i="20"/>
  <c r="E10" i="20"/>
  <c r="E11" i="20"/>
  <c r="E12" i="20"/>
  <c r="E13" i="20"/>
  <c r="E14" i="20"/>
  <c r="E16" i="20"/>
  <c r="E17" i="20"/>
  <c r="E18" i="20"/>
  <c r="E20" i="20"/>
  <c r="E21" i="20"/>
  <c r="E23" i="20"/>
  <c r="E24" i="20"/>
  <c r="E25" i="20"/>
  <c r="E27" i="20"/>
  <c r="E28" i="20"/>
  <c r="E29" i="20"/>
  <c r="E30" i="20"/>
  <c r="E31" i="20"/>
  <c r="E32" i="20"/>
  <c r="E7" i="20"/>
  <c r="E8" i="20"/>
  <c r="D33" i="20"/>
  <c r="E28" i="12"/>
  <c r="E13" i="4"/>
  <c r="H8" i="21" l="1"/>
  <c r="F8" i="21" s="1"/>
  <c r="H7" i="21"/>
  <c r="F7" i="21" s="1"/>
  <c r="H9" i="21"/>
  <c r="F9" i="21" s="1"/>
  <c r="E33" i="20"/>
  <c r="C35" i="20" s="1"/>
  <c r="AE5" i="15" s="1"/>
  <c r="E34" i="21"/>
  <c r="C32" i="23"/>
  <c r="AG5" i="15" s="1"/>
  <c r="H6" i="21"/>
  <c r="F6" i="21" s="1"/>
  <c r="H30" i="21"/>
  <c r="F30" i="21" s="1"/>
  <c r="E15" i="12"/>
  <c r="E16" i="12"/>
  <c r="E17" i="12"/>
  <c r="E18" i="12"/>
  <c r="E19" i="12"/>
  <c r="E20" i="12"/>
  <c r="E21" i="12"/>
  <c r="E22" i="12"/>
  <c r="E23" i="12"/>
  <c r="E24" i="12"/>
  <c r="E26" i="12"/>
  <c r="E27" i="12"/>
  <c r="E29" i="12"/>
  <c r="E31" i="12"/>
  <c r="E32" i="12"/>
  <c r="E33" i="12"/>
  <c r="E34" i="12"/>
  <c r="E35" i="12"/>
  <c r="E36" i="12"/>
  <c r="E37" i="12"/>
  <c r="E38" i="12"/>
  <c r="E39" i="12"/>
  <c r="E40" i="12"/>
  <c r="E41" i="12"/>
  <c r="E42" i="12"/>
  <c r="E43" i="12"/>
  <c r="E44" i="12"/>
  <c r="E46" i="12"/>
  <c r="E47" i="12"/>
  <c r="H12" i="24"/>
  <c r="H13" i="24"/>
  <c r="H14" i="24"/>
  <c r="H11" i="24"/>
  <c r="I14" i="24" l="1"/>
  <c r="F14" i="24" s="1"/>
  <c r="I13" i="24"/>
  <c r="F13" i="24" s="1"/>
  <c r="I11" i="24"/>
  <c r="F11" i="24" s="1"/>
  <c r="I12" i="24"/>
  <c r="F12" i="24" s="1"/>
  <c r="E9" i="24"/>
  <c r="D11" i="25"/>
  <c r="E10" i="25"/>
  <c r="E9" i="25"/>
  <c r="E8" i="25"/>
  <c r="E7" i="25"/>
  <c r="E6" i="12"/>
  <c r="E7" i="12"/>
  <c r="E8" i="12"/>
  <c r="E11" i="12"/>
  <c r="E12" i="12"/>
  <c r="E8" i="24"/>
  <c r="E12" i="24"/>
  <c r="E13" i="24"/>
  <c r="E14" i="24"/>
  <c r="E7" i="24"/>
  <c r="E18" i="24" l="1"/>
  <c r="C20" i="24" s="1"/>
  <c r="AU5" i="15" s="1"/>
  <c r="AU19" i="15" s="1"/>
  <c r="AU21" i="15" s="1"/>
  <c r="E11" i="25"/>
  <c r="C12" i="25" s="1"/>
  <c r="AT5" i="15" s="1"/>
  <c r="AT19" i="15" s="1"/>
  <c r="AT21" i="15" s="1"/>
  <c r="E15" i="7" l="1"/>
  <c r="E9" i="19"/>
  <c r="E10" i="19"/>
  <c r="E11" i="19"/>
  <c r="E12" i="19"/>
  <c r="E13" i="19"/>
  <c r="E14" i="19"/>
  <c r="E15" i="19"/>
  <c r="E16" i="19"/>
  <c r="E17" i="19"/>
  <c r="E18" i="19"/>
  <c r="E19" i="19"/>
  <c r="E20" i="19"/>
  <c r="E21" i="19"/>
  <c r="E22" i="19"/>
  <c r="E24" i="19"/>
  <c r="E25" i="19"/>
  <c r="E26" i="19"/>
  <c r="E27" i="19"/>
  <c r="E28" i="19"/>
  <c r="E29" i="19"/>
  <c r="E31" i="19"/>
  <c r="E32" i="19"/>
  <c r="E8" i="19"/>
  <c r="K14" i="16" l="1"/>
  <c r="K16" i="16"/>
  <c r="K17" i="16"/>
  <c r="L17" i="16" s="1"/>
  <c r="H17" i="16" s="1"/>
  <c r="G14" i="16"/>
  <c r="G16" i="16"/>
  <c r="G17" i="16"/>
  <c r="F12" i="16"/>
  <c r="F13" i="16"/>
  <c r="F14" i="16"/>
  <c r="F16" i="16"/>
  <c r="F17" i="16"/>
  <c r="L16" i="16" l="1"/>
  <c r="H16" i="16" s="1"/>
  <c r="L14" i="16"/>
  <c r="E7" i="7"/>
  <c r="E8" i="7"/>
  <c r="E9" i="7"/>
  <c r="E13" i="7"/>
  <c r="E14" i="7"/>
  <c r="E16" i="7"/>
  <c r="E17" i="7"/>
  <c r="E18" i="7"/>
  <c r="E19" i="7"/>
  <c r="E20" i="7"/>
  <c r="E21" i="7"/>
  <c r="E22" i="7"/>
  <c r="E23" i="7"/>
  <c r="E25" i="7"/>
  <c r="E26" i="7"/>
  <c r="E28" i="7"/>
  <c r="E29" i="7"/>
  <c r="E30" i="7"/>
  <c r="E31" i="7"/>
  <c r="E32" i="7"/>
  <c r="H14" i="16" l="1"/>
  <c r="M14" i="16"/>
  <c r="H15" i="16" s="1"/>
  <c r="F26" i="23"/>
  <c r="C36" i="21"/>
  <c r="AF5" i="15" s="1"/>
  <c r="D33" i="19" l="1"/>
  <c r="E33" i="19" l="1"/>
  <c r="C35" i="19" s="1"/>
  <c r="X5" i="15" s="1"/>
  <c r="K18" i="16" l="1"/>
  <c r="K13" i="16"/>
  <c r="K12" i="16"/>
  <c r="F18" i="16"/>
  <c r="G18" i="16"/>
  <c r="G13" i="16"/>
  <c r="G12" i="16"/>
  <c r="L13" i="16" l="1"/>
  <c r="H13" i="16" s="1"/>
  <c r="L18" i="16"/>
  <c r="H18" i="16" s="1"/>
  <c r="L12" i="16"/>
  <c r="H12" i="16" s="1"/>
  <c r="K11" i="16" l="1"/>
  <c r="J11" i="16"/>
  <c r="G11" i="16"/>
  <c r="G19" i="16" s="1"/>
  <c r="F11" i="16"/>
  <c r="F19" i="16" s="1"/>
  <c r="D74" i="12"/>
  <c r="E62" i="12"/>
  <c r="E60" i="12"/>
  <c r="E49" i="12"/>
  <c r="E50" i="12"/>
  <c r="E51" i="12"/>
  <c r="E14" i="12"/>
  <c r="E13" i="12"/>
  <c r="E20" i="11"/>
  <c r="E22" i="11"/>
  <c r="E23" i="11"/>
  <c r="E24" i="11"/>
  <c r="E25" i="11"/>
  <c r="E26" i="11"/>
  <c r="E27" i="11"/>
  <c r="E28" i="11"/>
  <c r="E29" i="11"/>
  <c r="E30" i="11"/>
  <c r="E6" i="11"/>
  <c r="E6" i="7"/>
  <c r="G35" i="4"/>
  <c r="G34" i="4"/>
  <c r="G33" i="4"/>
  <c r="G32" i="4"/>
  <c r="G27" i="4"/>
  <c r="G28" i="4"/>
  <c r="G29" i="4"/>
  <c r="G26" i="4"/>
  <c r="E29" i="4"/>
  <c r="E32" i="4"/>
  <c r="E18" i="4"/>
  <c r="E26" i="4"/>
  <c r="E27" i="4"/>
  <c r="E28" i="4"/>
  <c r="E30" i="4"/>
  <c r="E33" i="4"/>
  <c r="E34" i="4"/>
  <c r="E35" i="4"/>
  <c r="E16" i="4"/>
  <c r="E7" i="4"/>
  <c r="E8" i="4"/>
  <c r="E9" i="4"/>
  <c r="E10" i="4"/>
  <c r="E11" i="4"/>
  <c r="E12" i="4"/>
  <c r="E14" i="4"/>
  <c r="E6" i="4"/>
  <c r="D13" i="3"/>
  <c r="E12" i="3"/>
  <c r="E7" i="3"/>
  <c r="G7" i="3" s="1"/>
  <c r="H7" i="3" s="1"/>
  <c r="F8" i="3" s="1"/>
  <c r="E39" i="7" l="1"/>
  <c r="C41" i="7" s="1"/>
  <c r="AD5" i="15" s="1"/>
  <c r="AD19" i="15" s="1"/>
  <c r="E31" i="11"/>
  <c r="C33" i="11" s="1"/>
  <c r="AM5" i="15" s="1"/>
  <c r="AM19" i="15" s="1"/>
  <c r="AM21" i="15" s="1"/>
  <c r="AO21" i="15" s="1"/>
  <c r="E36" i="4"/>
  <c r="C38" i="4" s="1"/>
  <c r="R5" i="15" s="1"/>
  <c r="R19" i="15" s="1"/>
  <c r="R21" i="15" s="1"/>
  <c r="C21" i="16"/>
  <c r="P5" i="15" s="1"/>
  <c r="E13" i="3"/>
  <c r="C15" i="3" s="1"/>
  <c r="X19" i="15"/>
  <c r="X21" i="15" s="1"/>
  <c r="Z21" i="15" s="1"/>
  <c r="G5" i="15" s="1"/>
  <c r="G19" i="15" s="1"/>
  <c r="G21" i="15" s="1"/>
  <c r="E74" i="12"/>
  <c r="C76" i="12" s="1"/>
  <c r="AS5" i="15" s="1"/>
  <c r="AS19" i="15" s="1"/>
  <c r="AS21" i="15" s="1"/>
  <c r="H32" i="4"/>
  <c r="F33" i="4" s="1"/>
  <c r="L11" i="16"/>
  <c r="H11" i="16" s="1"/>
  <c r="AG19" i="15"/>
  <c r="AG21" i="15" s="1"/>
  <c r="AF19" i="15"/>
  <c r="AF21" i="15" s="1"/>
  <c r="AE19" i="15"/>
  <c r="AE21" i="15" s="1"/>
  <c r="H26" i="4"/>
  <c r="AW21" i="15" l="1"/>
  <c r="J5" i="15" s="1"/>
  <c r="J19" i="15" s="1"/>
  <c r="J21" i="15" s="1"/>
  <c r="F27" i="4"/>
  <c r="Q5" i="15"/>
  <c r="Q19" i="15" s="1"/>
  <c r="Q21" i="15" s="1"/>
  <c r="I5" i="15"/>
  <c r="I19" i="15" s="1"/>
  <c r="I21" i="15" s="1"/>
  <c r="P19" i="15" l="1"/>
  <c r="P21" i="15" s="1"/>
  <c r="T21" i="15" s="1"/>
  <c r="F5" i="15" s="1"/>
  <c r="F19" i="15" s="1"/>
  <c r="F21" i="15" s="1"/>
  <c r="AD21" i="15"/>
  <c r="AI21" i="15" s="1"/>
  <c r="H5" i="15" s="1"/>
  <c r="H19" i="15" s="1"/>
  <c r="H21" i="15" s="1"/>
  <c r="L21" i="15" l="1"/>
  <c r="C6" i="15" s="1"/>
</calcChain>
</file>

<file path=xl/sharedStrings.xml><?xml version="1.0" encoding="utf-8"?>
<sst xmlns="http://schemas.openxmlformats.org/spreadsheetml/2006/main" count="1024" uniqueCount="811">
  <si>
    <t>Food &amp; Beverage Program Standards (Feb 11, 2022)</t>
  </si>
  <si>
    <t>The Navy Food and Beverage (F&amp;B) Program (N923D) is part of the Entertainment Services Branch (N923) and is
one of the main revenue-generating programs in Category C (CAT C). Navy MWR F&amp;B Programs are customer-driven business activities. As a business activity, Navy MWR targets opportunities that produce profits to finance other mission essential and community support programs. These programs are essential in order to sustain a wide range of non-income producing services as well as helping to promote the quality of life and retention of military personnel and their families.</t>
  </si>
  <si>
    <t>This document was developed to assist you in assessing your Food &amp; Beverage program's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Operations, Equipment and Administration. Worksheets (tabs) have been prepared for each area, you need only click on a tab to begin working. The metric areas are organized as follows, see the corresponding tab for each.</t>
  </si>
  <si>
    <t>1.0 Personnel</t>
  </si>
  <si>
    <t>1.1 Staffing</t>
  </si>
  <si>
    <t>1.2 Staff Qualifications</t>
  </si>
  <si>
    <t>1.3 Staff Training</t>
  </si>
  <si>
    <t>2.0 Facilities</t>
  </si>
  <si>
    <t>2.1 Facility Requirements</t>
  </si>
  <si>
    <t>3.0 Operations</t>
  </si>
  <si>
    <t>3.1 Food Operations</t>
  </si>
  <si>
    <t>3.2 Bar Operations</t>
  </si>
  <si>
    <t>3.3 Catering Operations</t>
  </si>
  <si>
    <t>3.4 Food Delivery</t>
  </si>
  <si>
    <t>4.0 Equipment</t>
  </si>
  <si>
    <t>4.1 Equipment</t>
  </si>
  <si>
    <t>5.0 Administration</t>
  </si>
  <si>
    <t>5.1 Administration</t>
  </si>
  <si>
    <t>5.2 Personnel Management</t>
  </si>
  <si>
    <t>5.3 Finance</t>
  </si>
  <si>
    <t>Workbook Score</t>
  </si>
  <si>
    <t>When you have entered answers in all the check blocks provided, go to the Scoring Matrix tab to see your final, composite score.</t>
  </si>
  <si>
    <t>References</t>
  </si>
  <si>
    <t>Food - Visitation and Communication Report (VCR)</t>
  </si>
  <si>
    <t>Bar - Visitation and Communication Report (VCR)</t>
  </si>
  <si>
    <t>Customer Satisfaction - describes the customer satisfaction survey and how to conduct it</t>
  </si>
  <si>
    <t>Customer Satisfaction Survey - questions in the Survey Monkey tool</t>
  </si>
  <si>
    <t>Position Descriptions</t>
  </si>
  <si>
    <r>
      <t xml:space="preserve">Food &amp; Beverage Director NF-4/5 </t>
    </r>
    <r>
      <rPr>
        <sz val="12"/>
        <color theme="1"/>
        <rFont val="Times New Roman"/>
        <family val="1"/>
      </rPr>
      <t>The purpose of the Food &amp; Beverage Director position is to oversee and coordinate the operation and administration of the installation food and beverage activities. The incumbent will be a “hands on” manager of the operations at all times. The Food and Beverage division consists of food/club operations in several locations. Included in these locations, but not limited to, are restaurants, branded food operations, club operations, catering facilities, bars, coffee kiosks, mobile food trucks, smoothie operations, food and beverage delivery services, bowling, golf, marinas, CYP, convenience resale operations, amusement &amp; vending machines, entertainment and Bingo programs. This position is emergency essential. Can be title the Business Activities Director or Operations Director.</t>
    </r>
  </si>
  <si>
    <r>
      <t xml:space="preserve">General Manager/Food and Beverage Manager NF- 3/4 </t>
    </r>
    <r>
      <rPr>
        <sz val="12"/>
        <color theme="1"/>
        <rFont val="Times New Roman"/>
        <family val="1"/>
      </rPr>
      <t xml:space="preserve">provides direct supervision of the food and beverage facility. Responsible for the direct supervision of the employees, which includes, but is not limited to subordinate supervisors, kitchen, bar, front of house and  administration personnel. Plans, directs and supervises the activities of the entire food and beverage operation. Duties encompass the hiring, training and motivation of employees. Plans programs, menus and internal controls for a successful program. Adheres to proper military and civilian protocol, and coordinates with military and civilian leadership in connection with catering. On a day-to-day basis, is responsible for food and bar controls and management of operational costs. Responsible for the proper relationship of cost of goods to labor, food waste and spoilage. Shall develop and maintain stock control cards, par stock levels and daily inventories. Shall inspect deliveries for quality and quantity while maintaining sanitation and health inspection standards. </t>
    </r>
    <r>
      <rPr>
        <b/>
        <sz val="12"/>
        <color theme="1"/>
        <rFont val="Times New Roman"/>
        <family val="1"/>
      </rPr>
      <t>This position may be a PIC</t>
    </r>
    <r>
      <rPr>
        <sz val="12"/>
        <color theme="1"/>
        <rFont val="Times New Roman"/>
        <family val="1"/>
      </rPr>
      <t xml:space="preserve"> (see 1.1 Staffing tab) for the operation.  Can be title Club Manager, Business Manager or Facility Manager.</t>
    </r>
  </si>
  <si>
    <r>
      <t xml:space="preserve">Bartender NA-7405-4/5 </t>
    </r>
    <r>
      <rPr>
        <sz val="12"/>
        <color theme="1"/>
        <rFont val="Times New Roman"/>
        <family val="1"/>
      </rPr>
      <t>Mixes and serves alcoholic and nonalcoholic beverages from a full service bar (liquor, soda, beer, and wine). Prepares cocktails and specialty beverages by following standardized recipes. Prepares garnishes for mixed drinks. Receives payment or charges to members account. Makes change and is accountable for cash fund. Assists in taking inventory and maintaining records. Keeps bar area clean and keeps area stocked properly at all times. Washes bar equipment, glassware, and utensils.</t>
    </r>
  </si>
  <si>
    <r>
      <t xml:space="preserve">Server (a la carte dining) NA-7420-03 </t>
    </r>
    <r>
      <rPr>
        <sz val="12"/>
        <color theme="1"/>
        <rFont val="Times New Roman"/>
        <family val="1"/>
      </rPr>
      <t>Takes orders placed by guest for alcohol, non-alcoholic beverages and food items from menus. Required to be fully familiar with all food items available and all beverage items available for guest consumption. Orders drinks from bartender and delivers to guest. Maintains sales record, collects cash or payment by credit card from guest. Clean, reset and arrange tables as required. Remove used glassware, china, and silverware to steward area for cleaning.</t>
    </r>
    <r>
      <rPr>
        <b/>
        <sz val="12"/>
        <color theme="1"/>
        <rFont val="Times New Roman"/>
        <family val="1"/>
      </rPr>
      <t xml:space="preserve">
</t>
    </r>
  </si>
  <si>
    <r>
      <t xml:space="preserve">Line Cook NA-7404-04 </t>
    </r>
    <r>
      <rPr>
        <sz val="12"/>
        <color theme="1"/>
        <rFont val="Times New Roman"/>
        <family val="1"/>
      </rPr>
      <t>Prepares a limited variety of fast food items such as hamburgers, hot dogs, fish and chicken sandwiches, French fries, etc. Prepares/slices lettuce, tomatoes, onions, and other vegetables for sandwiches and salads. Removes perishable foods from the freezer for daily activities. Assures that tables/work surfaces are promptly cleared and cleaned. Cleans other work areas to include walls, floors, equipment, and storage area.  Weighs, measures, and assembles ingredients according to precisely written recipes. Covers, dates, and stores leftovers according to established procedures. Operates a variety of kitchen equipment using gas, electricity, steam or microwave heat sources. Disassembles, cleans and assembles component parts and accessories, following safety procedures to avoid personal injury and damage to the equipment. Follows health and safety precautions to ensure safe preparation and storage of food items. Monitors and maintains appropriate temperature of all food items throughout preparation and service. Cleans exhaust vents, hoods, windows, ceilings and walls.</t>
    </r>
  </si>
  <si>
    <r>
      <t xml:space="preserve">Food Service Worker NA-7408-2/3 </t>
    </r>
    <r>
      <rPr>
        <sz val="12"/>
        <color theme="1"/>
        <rFont val="Times New Roman"/>
        <family val="1"/>
      </rPr>
      <t xml:space="preserve"> Sets up cafeteria lines, steam-tables and service tables with hot and cold food items including meats, vegetables, salads, desserts, bread, butter and beverages; replenishes as necessary. Break down and cleans tables and area when meal is finished and returns food to the kitchen area. Washes tables and counters. Operates, break downs and cleans all equipment assigned to the area for food preparation. Clean kitchen equipment such as worktables, sinks and refrigerators.  Sweeps and mops kitchen floors. Cleans windows, ceilings and walls. Cleans and sanitizes trash cans; disposes of trash.
</t>
    </r>
  </si>
  <si>
    <r>
      <t xml:space="preserve">Cashier NF-1 </t>
    </r>
    <r>
      <rPr>
        <sz val="12"/>
        <color theme="1"/>
        <rFont val="Times New Roman"/>
        <family val="1"/>
      </rPr>
      <t>Operates a cash register and recieves any accepted forms of payment. Prepares, verifies and issues change
funds as required. At the end of shift, turns in sales records, money, customer checks or charge slip and accounts for all money and transactions. Upsells menu items on all transactions. Provides information concerning availability of goods sold, prices, and preparation of menu items. Keeps records of customer traffic during the day, and identifies slow or fast moving items and trends in customer comments or complaints. secures stock at close of business. Cleans counter or serving area. Assists with
conducting inventories.</t>
    </r>
  </si>
  <si>
    <r>
      <rPr>
        <b/>
        <sz val="12"/>
        <color theme="1"/>
        <rFont val="Times New Roman"/>
        <family val="1"/>
      </rPr>
      <t>Catering Manager NF-1101-3</t>
    </r>
    <r>
      <rPr>
        <sz val="12"/>
        <color theme="1"/>
        <rFont val="Times New Roman"/>
        <family val="1"/>
      </rPr>
      <t xml:space="preserve">  Plans special events such as membership affairs, command functions, cultural events, balls, etc. Meets with clients, discusses requirements such as date, number of guests, occasion, and explains services offered, i.e., room, decorations, menu, entertainment, etc. Makes recommendations, if needed. Costs function, prepares contract, signs and obtains clients signature deposits, if required. Coordinates food and beverage needs with appropriate personnel. Arranges required supplies, decorations, equipment, and personnel. Maintains private party book and contract file. Follows-up with client evaluation of services rendered. May promote catering program. May prepare private party brochures and advertising material. May establish catering prices. May supervise event personnel.</t>
    </r>
  </si>
  <si>
    <r>
      <rPr>
        <b/>
        <sz val="12"/>
        <color theme="1"/>
        <rFont val="Times New Roman"/>
        <family val="1"/>
      </rPr>
      <t xml:space="preserve">(various job series and grades) Laborer/Maintenance/Custodian (NA): </t>
    </r>
    <r>
      <rPr>
        <sz val="12"/>
        <color theme="1"/>
        <rFont val="Times New Roman"/>
        <family val="1"/>
      </rPr>
      <t>Performs duties commonly found in a variety of work situations and incidental to many different occupations in MWR such as grounds and facility maintenance, janitorial services, rental and warehouse operations.  This involves the use of hand and power tools, operating motor vehicles, towed, and large equipment.</t>
    </r>
  </si>
  <si>
    <t>Metric 1.1  Percent Compliance with Staffing Standards</t>
  </si>
  <si>
    <t>References/Sources</t>
  </si>
  <si>
    <t xml:space="preserve">Food &amp; Beverage Desk Guide
CNICINST 1710.3(series), Operation of Morale, Welfare and Recreation (MWR) Programs
Tri-Service Food Code 
</t>
  </si>
  <si>
    <t xml:space="preserve">Only key positions are listed in the charts below.  Actual numbers of staff will vary depending on local conditions, profitability, etc.  See the Position Description tab for a brief description of the duties for each position title. </t>
  </si>
  <si>
    <t>1.1 KEY POSITIONS</t>
  </si>
  <si>
    <t>Meet Standard</t>
  </si>
  <si>
    <t>See the Position Description tab for a brief description of the duties for each position title.</t>
  </si>
  <si>
    <t>Position Filled at Grade Level</t>
  </si>
  <si>
    <t>Position Filled Below Grade Level</t>
  </si>
  <si>
    <t>Possible Score</t>
  </si>
  <si>
    <t>Actual Score</t>
  </si>
  <si>
    <t>Partial Score</t>
  </si>
  <si>
    <t>Select one answer for each position</t>
  </si>
  <si>
    <t>1.1.1</t>
  </si>
  <si>
    <t xml:space="preserve">Food and Beverage Director (NF 04) (required for MWR programs that operate three or more F&amp;B locations on an installation (includes MWR activities with food operations; golf, bowling, etc.)   </t>
  </si>
  <si>
    <t>Click here if MWR operates less than three F&amp;B operations ====&gt;</t>
  </si>
  <si>
    <t>1.1.2</t>
  </si>
  <si>
    <t>Food and Beverage Manager/Caterer, NF 03 (full time position)</t>
  </si>
  <si>
    <t>1.1.3</t>
  </si>
  <si>
    <t>Cashier, NF 01 (full time, part time, or flex)</t>
  </si>
  <si>
    <t>1.1.4</t>
  </si>
  <si>
    <t>Cook or FSW, NA 02, 03, 04 (full time, part time, or flex)</t>
  </si>
  <si>
    <t>1.1.5</t>
  </si>
  <si>
    <t>Bartender, NA 03, 04, 05 (full time, part time, or flex)</t>
  </si>
  <si>
    <t>Click here if MWR does not operate a bar ====&gt;</t>
  </si>
  <si>
    <t>1.1.6</t>
  </si>
  <si>
    <t>Server, NA 01, 02, 03 (full time, part time, or flex)</t>
  </si>
  <si>
    <t>1.1.7</t>
  </si>
  <si>
    <t xml:space="preserve">Maintenance Worker or contracted preventative maintenance for all kitchen equipment  </t>
  </si>
  <si>
    <t>1.1.8</t>
  </si>
  <si>
    <t>Custodial Worker NA 01 (full time, part time, or flex and may be assigned to facility)</t>
  </si>
  <si>
    <t xml:space="preserve">Your percent compliance with this metric: </t>
  </si>
  <si>
    <t xml:space="preserve">Comments:  </t>
  </si>
  <si>
    <t>Metric 1.2  Percent Compliance with Staff Qualification Standards</t>
  </si>
  <si>
    <t xml:space="preserve">CNICINST 1710.3 (series), Operation of Morale, Welfare and Recreation (MWR) Programs 
</t>
  </si>
  <si>
    <t>1.2 STAFF QUALIFICATIONS</t>
  </si>
  <si>
    <t>Food &amp; Beverage Director/General Manager/ Food and Beverage Manager</t>
  </si>
  <si>
    <t>1.2.1</t>
  </si>
  <si>
    <t>Food &amp; Beverage Director/General Manager has an undergraduate degree in Management, Hospitality, Culinary Arts, or related field</t>
  </si>
  <si>
    <r>
      <t xml:space="preserve">Click here if no </t>
    </r>
    <r>
      <rPr>
        <b/>
        <i/>
        <sz val="12"/>
        <color theme="1"/>
        <rFont val="Times New Roman"/>
        <family val="1"/>
      </rPr>
      <t>F&amp;B Director/General Manager</t>
    </r>
    <r>
      <rPr>
        <b/>
        <sz val="12"/>
        <color theme="1"/>
        <rFont val="Times New Roman"/>
        <family val="1"/>
      </rPr>
      <t>on staff ====&gt;</t>
    </r>
  </si>
  <si>
    <t>1.2.2</t>
  </si>
  <si>
    <t>Food &amp; Beverage Manager has an undergraduate degree in Management, Hospitality, Culinary Arts, or related field</t>
  </si>
  <si>
    <t>1.2.3</t>
  </si>
  <si>
    <t>Food &amp; Beverage Director/General Manager has at least two years experience in food and beverage management/hospitality management</t>
  </si>
  <si>
    <t>1.2.4</t>
  </si>
  <si>
    <t>Food &amp; Beverage Manager has at least two years experience in food and beverage management/hospitality management</t>
  </si>
  <si>
    <t>Your percent compliance with this metric:</t>
  </si>
  <si>
    <t>Metric 1.3  Percent Compliance with Staff Training Standards</t>
  </si>
  <si>
    <t>References/Sources:</t>
  </si>
  <si>
    <t xml:space="preserve">Introductory Training 
(All employees within 90 days of hire) </t>
  </si>
  <si>
    <t>1.3.1</t>
  </si>
  <si>
    <t xml:space="preserve">Customer Service </t>
  </si>
  <si>
    <t>1.3.2</t>
  </si>
  <si>
    <t xml:space="preserve">New Employee Orientation: Installation / Program / Facility Orientation </t>
  </si>
  <si>
    <t>1.3.3</t>
  </si>
  <si>
    <t>Local Emergency Procedures</t>
  </si>
  <si>
    <t>1.3.4</t>
  </si>
  <si>
    <t>Cash Handling Course (all staff operating POS)</t>
  </si>
  <si>
    <t>1.3.5</t>
  </si>
  <si>
    <t>POS system (all staff operating POS)</t>
  </si>
  <si>
    <t>1.3.6</t>
  </si>
  <si>
    <t>Food Handlers (min 4 hour course). All personnel preparing or serving food have the CNIC-approved food handlers certificate</t>
  </si>
  <si>
    <t>1.3.7</t>
  </si>
  <si>
    <t>Alcohol Service Training. All personnel serving alcohol (bartenders, servers, cashiers, duty managers, etc.) have the CNIC-approved alcohol service certificate</t>
  </si>
  <si>
    <t>1.3.8</t>
  </si>
  <si>
    <t>All back of the house staff are trained on kitchen equipment</t>
  </si>
  <si>
    <t>1.3.9</t>
  </si>
  <si>
    <t>At least one staff member per every shift is certified CPR/First Aid/AED</t>
  </si>
  <si>
    <t>Level I - MWR Program Specific Training 
(Desk Guides, Program Standards, etc.)</t>
  </si>
  <si>
    <t>1.3.10</t>
  </si>
  <si>
    <t>F&amp;B Director and each F&amp;B Manager have completed the Navy F&amp;B Managers Desk Guide training within the first 30 days of onboarding</t>
  </si>
  <si>
    <t>1.3.11</t>
  </si>
  <si>
    <t>F&amp;B Director and each F&amp;B Manager have completed Grow Your Business training</t>
  </si>
  <si>
    <t>1.3.12</t>
  </si>
  <si>
    <t>F&amp;B Director and/or F&amp;B Manager(s) are certified and up to date with their Food Safety Management training/certification</t>
  </si>
  <si>
    <t>1.3.13</t>
  </si>
  <si>
    <t>F&amp;B Director and/or F&amp;B Manager(s) have participated in CNIC offered management trainings this fiscal year</t>
  </si>
  <si>
    <t>Check the highest level that applies. One answer only.</t>
  </si>
  <si>
    <t>3 or more management trainings</t>
  </si>
  <si>
    <t>2 management trainings</t>
  </si>
  <si>
    <t>1 management training</t>
  </si>
  <si>
    <t>Did not attend management training</t>
  </si>
  <si>
    <t xml:space="preserve">Level II - Food &amp; Beverage MWR Professional Development </t>
  </si>
  <si>
    <t>1.3.14</t>
  </si>
  <si>
    <t>In the last year, F&amp;B Director and/or F&amp;B Manager(s) has participated (minimum of 4 hours) in desk guide and on-the-job training in other MWR disciplines</t>
  </si>
  <si>
    <t>3 or more other programs</t>
  </si>
  <si>
    <t>2 other programs</t>
  </si>
  <si>
    <t>1 other program</t>
  </si>
  <si>
    <t>N/A (employed less than one year)</t>
  </si>
  <si>
    <t>1.3.15</t>
  </si>
  <si>
    <t>In the last year, F&amp;B Director and/or F&amp;B Manager(s) has participated in on-the-job training in other N9 disciplines (CYP, MWR, Finance, FFSC, Wounded Warrior, etc.)</t>
  </si>
  <si>
    <t>1.3.16</t>
  </si>
  <si>
    <t>In the last year, manager engaged team members in ongoing professional development, workshops, training, etc. (N947 FFR, N1, industry specific or college related)</t>
  </si>
  <si>
    <t>3 or more opportunities</t>
  </si>
  <si>
    <t>2 opportunities</t>
  </si>
  <si>
    <t>1 other opportunity</t>
  </si>
  <si>
    <t>Did not participate</t>
  </si>
  <si>
    <t xml:space="preserve">2.1 Percent Compliance With Facility Requirement </t>
  </si>
  <si>
    <t>UFC 2-000-05N "Facility Planning Criteria for Navy and Marine Corps Shore Installations (formerly known as the NAVFAC P80)</t>
  </si>
  <si>
    <t>Unified Facilities Criteria (UFC)  UFC -4 740-12AN Commissioned and Non-commissioned Officers Clubs</t>
  </si>
  <si>
    <t>GSA Construction Criteria Foodservice from Unit Cost Study SPACE TYPE: FOOD SERVICE</t>
  </si>
  <si>
    <t>2.1 FACILITY INTERIOR / EXTERIOR</t>
  </si>
  <si>
    <t>2.1.1</t>
  </si>
  <si>
    <t xml:space="preserve">Facility exterior is well maintained (includes grounds, entrances, sidewalks, parking lots, lighting) </t>
  </si>
  <si>
    <t>2.1.2</t>
  </si>
  <si>
    <t>Facility has adequate parking for the customers</t>
  </si>
  <si>
    <t>2.1.3</t>
  </si>
  <si>
    <t>Exterior signage is visible to customers from a distance of at least 200 feet at all hours</t>
  </si>
  <si>
    <t>2.1.4</t>
  </si>
  <si>
    <t xml:space="preserve">Entry/lobby is free of clutter, and has professional signage and wall furnishings. </t>
  </si>
  <si>
    <t>2.1.5</t>
  </si>
  <si>
    <t>Interior is lit to produce desired ambiance</t>
  </si>
  <si>
    <t>2.1.6</t>
  </si>
  <si>
    <t xml:space="preserve">Service counter provides clear eye level interaction between customer and service provider </t>
  </si>
  <si>
    <t>2.1.7</t>
  </si>
  <si>
    <t>Walls have been recently painted, are clean, and in good repair</t>
  </si>
  <si>
    <t>2.1.8</t>
  </si>
  <si>
    <t>Window treatments are clean and in good repair</t>
  </si>
  <si>
    <t>2.1.9</t>
  </si>
  <si>
    <t>Storage areas for admin and retail/resale products is adequate, secure, and well lit</t>
  </si>
  <si>
    <t>2.1.10</t>
  </si>
  <si>
    <t>Adequate space between dining tables for ease of movement</t>
  </si>
  <si>
    <t>2.1.11</t>
  </si>
  <si>
    <t>Spaces are clean, uncluttered, and well maintained</t>
  </si>
  <si>
    <t>2.1.12</t>
  </si>
  <si>
    <t xml:space="preserve">Loading and unloading areas are sufficient in size to facilitate the movement of food, beverage, supplies and equipment </t>
  </si>
  <si>
    <t>2.1.13</t>
  </si>
  <si>
    <t>Floors in high traffic areas are covered with a durable, nonskid and resilient material that can withstand hard usage and are properly maintained for quality appearance</t>
  </si>
  <si>
    <t>2.1.14</t>
  </si>
  <si>
    <t>Building HVAC system is capable of maintaining temperature, humidity and air circulation levels, as required</t>
  </si>
  <si>
    <t>2.1.15</t>
  </si>
  <si>
    <t>Customer rest rooms are clean, supplies well stocked, odor-free, furnishings in working order</t>
  </si>
  <si>
    <t>2.1.16</t>
  </si>
  <si>
    <t>Employees rest room and/or locker rooms are clean, supplies well stocked, odor-free, furnishings in working order</t>
  </si>
  <si>
    <t>2.1.17</t>
  </si>
  <si>
    <t>WiFi is available to the guests</t>
  </si>
  <si>
    <t>2.1.18</t>
  </si>
  <si>
    <t>Facility is equipped with the appropriate safety equipment that is easily accessible and ready to use (First Aid Kit, fire extinguisher, pan trucks, heat resistant gloves, aprons, etc.)</t>
  </si>
  <si>
    <t>2.1.19</t>
  </si>
  <si>
    <t>Ceilings, including fans and vents are clean</t>
  </si>
  <si>
    <t>2.1.20</t>
  </si>
  <si>
    <t>Cooking hoods/vents are professionally cleaned at least semi-annually. Volume will dictate frequency of hood cleaning required for the facility.</t>
  </si>
  <si>
    <t>2.1.21</t>
  </si>
  <si>
    <t>The customer service area is large enough to accommodate patrons at peak demand</t>
  </si>
  <si>
    <t>2.1.22</t>
  </si>
  <si>
    <t>Facility has a service contract in place for pests</t>
  </si>
  <si>
    <t>2.1.23</t>
  </si>
  <si>
    <t>A duplicate set of keys are available off premises for all exterior/interior doors and storage containers</t>
  </si>
  <si>
    <t>2.1.24</t>
  </si>
  <si>
    <t>Weekly zone inspections are conducted, documented, and filed</t>
  </si>
  <si>
    <t>2.1.25</t>
  </si>
  <si>
    <t xml:space="preserve">Deficiencies identified on the zone inspection have been corrected or submitted for correction </t>
  </si>
  <si>
    <t>3.1  Percent Compliance with Food Operations Requirements</t>
  </si>
  <si>
    <t xml:space="preserve">CNICINST 1710.3(series), Operation of Morale, Welfare and Recreation (MWR) Programs </t>
  </si>
  <si>
    <t>3.1 FOOD OPERATIONS</t>
  </si>
  <si>
    <t>3.1.1</t>
  </si>
  <si>
    <t>Menu includes healthy option items (salads, wraps, grilled chicken, etc.)</t>
  </si>
  <si>
    <t>3.1.2</t>
  </si>
  <si>
    <t>Nutritional information is current and readily available to the guests</t>
  </si>
  <si>
    <t>3.1.3</t>
  </si>
  <si>
    <t>The menu contains notations regarding dietary categories such as gluten free, vegetarian, dairy free, vegan, and allergen concerns</t>
  </si>
  <si>
    <t>3.1.4</t>
  </si>
  <si>
    <t>Catering/Party Package options that highlight the operation are available to customers</t>
  </si>
  <si>
    <r>
      <t xml:space="preserve">Click here if Catering/Party Package options </t>
    </r>
    <r>
      <rPr>
        <b/>
        <sz val="12"/>
        <color theme="1"/>
        <rFont val="Times New Roman"/>
        <family val="1"/>
      </rPr>
      <t>is not offered ====&gt;</t>
    </r>
  </si>
  <si>
    <t>3.1.5</t>
  </si>
  <si>
    <t>Cost cards are accurate and up to date (minimum semi-annually)</t>
  </si>
  <si>
    <t>3.1.6</t>
  </si>
  <si>
    <t>Cost cards are maintained in a database that keeps them current (Food Trak; Rec Trac, USF, Sysco)</t>
  </si>
  <si>
    <t>3.1.7</t>
  </si>
  <si>
    <t>Product specifications are established and utilized for all items required to run operations (order guides)</t>
  </si>
  <si>
    <t>3.1.8</t>
  </si>
  <si>
    <t>Purchases are inspected for quality, weight and other product specification while receiving</t>
  </si>
  <si>
    <t>3.1.9</t>
  </si>
  <si>
    <t>Discrepancies from received purchases are documented and investigated</t>
  </si>
  <si>
    <t>3.1.10</t>
  </si>
  <si>
    <t xml:space="preserve">Items received are labeled and dated upon receipt </t>
  </si>
  <si>
    <t>3.1.11</t>
  </si>
  <si>
    <t>First In, First Out (FIFO) procedure is being utilized on all food products</t>
  </si>
  <si>
    <t>3.1.12</t>
  </si>
  <si>
    <t>Production worksheets are utilized and analyzed for daily or weekly sales</t>
  </si>
  <si>
    <t>3.1.13</t>
  </si>
  <si>
    <t>Waste logs are utilized daily and analyzed daily weekly?</t>
  </si>
  <si>
    <t>3.1.14</t>
  </si>
  <si>
    <t>A daily HACCP/Sanitation checklist is completed for the food operation to include: hot/cold food temps, fridge/freezer temps, basic food handlers sanitation, food labeling</t>
  </si>
  <si>
    <t>3.1.15</t>
  </si>
  <si>
    <t>A Visitation and Communication Report (VCR) has been conducted by someone outside of the operation in the last 6 months</t>
  </si>
  <si>
    <t>3.1.16</t>
  </si>
  <si>
    <t xml:space="preserve">Storage areas are secured </t>
  </si>
  <si>
    <t>3.1.17</t>
  </si>
  <si>
    <t>Front line staff acknowledges customers promptly in a friendly and courteous manner</t>
  </si>
  <si>
    <t>3.1.18</t>
  </si>
  <si>
    <t>All menu boards, regardless of format are clear and to read from 10 feet</t>
  </si>
  <si>
    <t>3.1.19</t>
  </si>
  <si>
    <t>Cashiers/servers upsell to every customer they come in contact with</t>
  </si>
  <si>
    <t>3.1.20</t>
  </si>
  <si>
    <t xml:space="preserve">Orders are repeated back to the guest for accuracy </t>
  </si>
  <si>
    <t>3.1.21</t>
  </si>
  <si>
    <t>POS is set up to accurately facilitate order taking and up-selling</t>
  </si>
  <si>
    <t>3.1.22</t>
  </si>
  <si>
    <t>Daily opening and closing checklists are utilized</t>
  </si>
  <si>
    <t>3.1.23</t>
  </si>
  <si>
    <t xml:space="preserve">Tables are cleared and sanitized with/in three minutes of vacating table </t>
  </si>
  <si>
    <t>3.1.24</t>
  </si>
  <si>
    <t>Self serve areas are clean, well organized</t>
  </si>
  <si>
    <t>3.1.25</t>
  </si>
  <si>
    <t>Employees are adhering to food safety standards (checklist attached)</t>
  </si>
  <si>
    <t>3.1.26</t>
  </si>
  <si>
    <t>Beverage/condiment service areas are clean, organized, and in good repair</t>
  </si>
  <si>
    <r>
      <rPr>
        <b/>
        <sz val="12"/>
        <color theme="1"/>
        <rFont val="Times New Roman"/>
        <family val="1"/>
      </rPr>
      <t>End of Month Inventories:</t>
    </r>
    <r>
      <rPr>
        <sz val="12"/>
        <color theme="1"/>
        <rFont val="Times New Roman"/>
        <family val="2"/>
      </rPr>
      <t xml:space="preserve">
</t>
    </r>
  </si>
  <si>
    <t>3.1.27</t>
  </si>
  <si>
    <t xml:space="preserve">Completed on the last business day of each month after                                                            operation has closed for business
</t>
  </si>
  <si>
    <t>3.1.28</t>
  </si>
  <si>
    <t>Completed with two people working in pairs, ensuring a separation of duties</t>
  </si>
  <si>
    <t>3.1.29</t>
  </si>
  <si>
    <t>Inventories conducted and listed separately for each department</t>
  </si>
  <si>
    <t>3.1.30</t>
  </si>
  <si>
    <t>Scale is utilized to weigh product</t>
  </si>
  <si>
    <t>3.2  Percent Compliance with Bar Operations Requirements</t>
  </si>
  <si>
    <t>3.2 BAR OPERATIONS</t>
  </si>
  <si>
    <r>
      <t xml:space="preserve">Click here if </t>
    </r>
    <r>
      <rPr>
        <b/>
        <i/>
        <sz val="12"/>
        <color theme="1"/>
        <rFont val="Times New Roman"/>
        <family val="1"/>
      </rPr>
      <t>Bar Operation</t>
    </r>
    <r>
      <rPr>
        <b/>
        <sz val="12"/>
        <color theme="1"/>
        <rFont val="Times New Roman"/>
        <family val="1"/>
      </rPr>
      <t xml:space="preserve"> is not offered and skip remainder of 3.2 ====&gt;</t>
    </r>
  </si>
  <si>
    <t>3.2.1</t>
  </si>
  <si>
    <t>Cost cards are available and utilized for each drink to include, non-alcoholic drinks, wines, spirits, wells, cordials, mixed drinks, and the happy hour program</t>
  </si>
  <si>
    <t>3.2.2</t>
  </si>
  <si>
    <t>Bartenders/Servers verify purchasers age by asking for a photo ID</t>
  </si>
  <si>
    <t>3.2.3</t>
  </si>
  <si>
    <t>Portion controls are in place (i.e., Posi-Pour, Jiggers)</t>
  </si>
  <si>
    <t>3.2.4</t>
  </si>
  <si>
    <t>Drinks are served in the appropriate glassware based on type of beverage</t>
  </si>
  <si>
    <t>3.2.5</t>
  </si>
  <si>
    <t>Glassware is standard and consistent with the type of beverage being served (e.g., all wine glasses are the same size)</t>
  </si>
  <si>
    <t>3.2.6</t>
  </si>
  <si>
    <t>Offers at least one special promotion activity or event monthly (themed events, New Years Eve, etc.)</t>
  </si>
  <si>
    <t>3.2.7</t>
  </si>
  <si>
    <t>Food in addition to chips/nuts/popcorn is available for purchase during bar operational hours</t>
  </si>
  <si>
    <t>3.2.8</t>
  </si>
  <si>
    <t>Guests are greeted, including eye contact when they enter the facility</t>
  </si>
  <si>
    <t>3.2.9</t>
  </si>
  <si>
    <t>3.2.10</t>
  </si>
  <si>
    <t>3.2.11</t>
  </si>
  <si>
    <t>A Visitation and Communication Report (VCR) has been conducted by a third party in the last six months</t>
  </si>
  <si>
    <t>3.2.12</t>
  </si>
  <si>
    <t xml:space="preserve">Each bar supply area is kept secured unless in use
</t>
  </si>
  <si>
    <t>3.2.13</t>
  </si>
  <si>
    <t>A tracking process is in place to requisition and issue liquor from storage area</t>
  </si>
  <si>
    <t>3.2.14</t>
  </si>
  <si>
    <t>Beer taps are locked or draft beer kegs otherwise secured when not in use</t>
  </si>
  <si>
    <t>3.2.15</t>
  </si>
  <si>
    <t>Draft beer lines are professionally cleaned at a minimum monthly with invoices/receipts validating compliance</t>
  </si>
  <si>
    <t>3.2.16</t>
  </si>
  <si>
    <t xml:space="preserve">Waste logs are utilized and analyzed daily </t>
  </si>
  <si>
    <t>3.2.17</t>
  </si>
  <si>
    <t>A designated driver program has been developed and is in place</t>
  </si>
  <si>
    <t>3.2.18</t>
  </si>
  <si>
    <t>Reduced prices are used to increase sales during slow/non-peak operational periods</t>
  </si>
  <si>
    <t>3.2.19</t>
  </si>
  <si>
    <t>The Customer Appreciation Hour program offered in the bar complies with the current CNICINST 1710 guidance</t>
  </si>
  <si>
    <t>3.2.20</t>
  </si>
  <si>
    <t>3.2.21</t>
  </si>
  <si>
    <t>3.2.22</t>
  </si>
  <si>
    <t>Person other than bartender is completing bar inventories</t>
  </si>
  <si>
    <t>3.2.23</t>
  </si>
  <si>
    <t>3.2.24</t>
  </si>
  <si>
    <t xml:space="preserve">  Tare weight guide is utilized for bar inventory</t>
  </si>
  <si>
    <t>3.2.25</t>
  </si>
  <si>
    <r>
      <t>Bar condiments and garnishes are transferred from the</t>
    </r>
    <r>
      <rPr>
        <sz val="12"/>
        <rFont val="Times New Roman"/>
        <family val="1"/>
      </rPr>
      <t xml:space="preserve"> food</t>
    </r>
    <r>
      <rPr>
        <sz val="12"/>
        <color theme="1"/>
        <rFont val="Times New Roman"/>
        <family val="1"/>
      </rPr>
      <t xml:space="preserve"> inventory to the bar inventory </t>
    </r>
  </si>
  <si>
    <t>3.3  Percent Compliance with Catering Operation Requirements</t>
  </si>
  <si>
    <t>3.3 CATERING</t>
  </si>
  <si>
    <r>
      <t xml:space="preserve">Click here if </t>
    </r>
    <r>
      <rPr>
        <b/>
        <i/>
        <sz val="12"/>
        <color theme="1"/>
        <rFont val="Times New Roman"/>
        <family val="1"/>
      </rPr>
      <t>Catering Operation</t>
    </r>
    <r>
      <rPr>
        <b/>
        <sz val="12"/>
        <color theme="1"/>
        <rFont val="Times New Roman"/>
        <family val="1"/>
      </rPr>
      <t xml:space="preserve"> is not offered and skip remainder of 3.3 ====&gt;</t>
    </r>
  </si>
  <si>
    <t>3.3.1</t>
  </si>
  <si>
    <t xml:space="preserve">A dedicated point of contact is assigned to the catering operation </t>
  </si>
  <si>
    <t>3.3.2</t>
  </si>
  <si>
    <t>In accordance with CNIC HQ guidance, local policy in place regarding deposits, event cancellation and refunds</t>
  </si>
  <si>
    <t>3.3.3</t>
  </si>
  <si>
    <t>A mandatory service charge is applied to all events</t>
  </si>
  <si>
    <t>3.3.4</t>
  </si>
  <si>
    <t xml:space="preserve">Private catering office or space that is comfortable, well-decorated, with a business ambience </t>
  </si>
  <si>
    <t>3.3.5</t>
  </si>
  <si>
    <t>Catering office hours of operation is designed to accommodate and attract potential clients</t>
  </si>
  <si>
    <t>3.3.6</t>
  </si>
  <si>
    <t>A combination of office hours and availability by appointment is offered</t>
  </si>
  <si>
    <t>Catering Brochure at a minimum has the following:</t>
  </si>
  <si>
    <t>3.3.7</t>
  </si>
  <si>
    <t xml:space="preserve">Contact Information  </t>
  </si>
  <si>
    <t>3.3.8</t>
  </si>
  <si>
    <t xml:space="preserve">All related policies, fees and charges   </t>
  </si>
  <si>
    <t>3.3.9</t>
  </si>
  <si>
    <t xml:space="preserve">Food and beverage menu with prices  </t>
  </si>
  <si>
    <t>3.3.10</t>
  </si>
  <si>
    <t xml:space="preserve">Professionally designed and printed  </t>
  </si>
  <si>
    <t>Catering Menu has the following:</t>
  </si>
  <si>
    <t>3.3.11</t>
  </si>
  <si>
    <t xml:space="preserve">Combines traditional items with new trends  </t>
  </si>
  <si>
    <t>3.3.12</t>
  </si>
  <si>
    <t xml:space="preserve">Meets a variety of  dietary preferences including vegetarian and gluten-free items  </t>
  </si>
  <si>
    <t>3.3.13</t>
  </si>
  <si>
    <t xml:space="preserve">Description of menu items  </t>
  </si>
  <si>
    <t>3.3.14</t>
  </si>
  <si>
    <t xml:space="preserve">Cost per person  </t>
  </si>
  <si>
    <t>3.3.15</t>
  </si>
  <si>
    <t xml:space="preserve">Minimum number of guests required  </t>
  </si>
  <si>
    <t>3.3.16</t>
  </si>
  <si>
    <t>A Banquet Event Order (BEO) is utilized for every catering contract and is properly distributed (without customers personal information)</t>
  </si>
  <si>
    <t>3.3.17</t>
  </si>
  <si>
    <t>Banquet Event Order (BEO) meetings are held prior to the event with staff to review functions, emerging requirements, and available resources</t>
  </si>
  <si>
    <t>3.3.18</t>
  </si>
  <si>
    <t>Catering contracts are pre-numbered by NAF Accounting office, or generated by using catering software such as Caterease, or Total Party Planner</t>
  </si>
  <si>
    <t>3.3.19</t>
  </si>
  <si>
    <t>A signed Special Function Contract (i.e., command support) is completed at least 10 days prior to the commencement of a function</t>
  </si>
  <si>
    <t>3.3.20</t>
  </si>
  <si>
    <t>All changes to the Special Function Contract (i.e., command support) is signed, initialed, and dated by the client</t>
  </si>
  <si>
    <t>3.3.21</t>
  </si>
  <si>
    <t>There is a segregation of duties between the person writing the contract, and the person accepting payment on behalf of the contract</t>
  </si>
  <si>
    <t>3.3.22</t>
  </si>
  <si>
    <t>If utilizing catering software the contract is closed out once payment is received</t>
  </si>
  <si>
    <r>
      <t xml:space="preserve">Click here if </t>
    </r>
    <r>
      <rPr>
        <b/>
        <i/>
        <sz val="12"/>
        <color theme="1"/>
        <rFont val="Times New Roman"/>
        <family val="1"/>
      </rPr>
      <t>catering software</t>
    </r>
    <r>
      <rPr>
        <b/>
        <sz val="12"/>
        <color theme="1"/>
        <rFont val="Times New Roman"/>
        <family val="1"/>
      </rPr>
      <t xml:space="preserve"> is not used ====&gt;   </t>
    </r>
  </si>
  <si>
    <t>3.3.23</t>
  </si>
  <si>
    <t xml:space="preserve">Unless approved by MWR Director, outside food or beverage is not allowed in the MWR space (with the exception of celebratory or ceremonial cakes) </t>
  </si>
  <si>
    <t>3.3.24</t>
  </si>
  <si>
    <t xml:space="preserve">Leftovers are not removed from the premises but disposed of accordingly </t>
  </si>
  <si>
    <t>3.4  Percent Compliance with Food Delivery Requirements</t>
  </si>
  <si>
    <t>3.4 FOOD DELIVERY</t>
  </si>
  <si>
    <r>
      <t xml:space="preserve">Click here if </t>
    </r>
    <r>
      <rPr>
        <b/>
        <i/>
        <sz val="12"/>
        <rFont val="Times New Roman"/>
        <family val="1"/>
      </rPr>
      <t>Delivery Operation</t>
    </r>
    <r>
      <rPr>
        <b/>
        <sz val="12"/>
        <rFont val="Times New Roman"/>
        <family val="1"/>
      </rPr>
      <t xml:space="preserve"> is not offered and skip remainder of 3.4 ====&gt;</t>
    </r>
  </si>
  <si>
    <t>3.4.1</t>
  </si>
  <si>
    <t xml:space="preserve">Delivery vehicles are furnished for food delivery operations </t>
  </si>
  <si>
    <t>3.4.2</t>
  </si>
  <si>
    <t>Delivery vehicles are properly insured</t>
  </si>
  <si>
    <t>3.4.3</t>
  </si>
  <si>
    <t xml:space="preserve">Delivery drivers have valid drivers license </t>
  </si>
  <si>
    <t>3.4.4</t>
  </si>
  <si>
    <t>A back-up plan is executed when delivery vehicle is inoperable</t>
  </si>
  <si>
    <t>3.4.5</t>
  </si>
  <si>
    <t>Delivery vehicles appear professional (clean interior/exterior, free from non-logo'd stickers)</t>
  </si>
  <si>
    <t>3.4.6</t>
  </si>
  <si>
    <t>Non-employee/passengers are not allowed during delivery operation</t>
  </si>
  <si>
    <t>3.4.7</t>
  </si>
  <si>
    <t>CNICINST 1710 guidance pertaining to use of government vehicles are followed (i.e., no smoking, cell-phone use, etc.)</t>
  </si>
  <si>
    <t>3.4.8</t>
  </si>
  <si>
    <t>Delivery vehicles are properly identified with logo and contact phone number</t>
  </si>
  <si>
    <t xml:space="preserve">SOP for food delivery operation is developed and includes: </t>
  </si>
  <si>
    <t>3.4.9</t>
  </si>
  <si>
    <t>Vehicle maintenance</t>
  </si>
  <si>
    <t>3.4.10</t>
  </si>
  <si>
    <t>Vehicle mileage log</t>
  </si>
  <si>
    <t>3.4.11</t>
  </si>
  <si>
    <t>Vehicle cleaning schedule</t>
  </si>
  <si>
    <t>3.4.12</t>
  </si>
  <si>
    <t>Accident reporting</t>
  </si>
  <si>
    <t>3.4.13</t>
  </si>
  <si>
    <t>Non-employee / passengers</t>
  </si>
  <si>
    <t>3.4.14</t>
  </si>
  <si>
    <t xml:space="preserve">                                     State/local/base driving laws (i.e., cell phone usage, smoking in the vehicle, music volume, etc.)</t>
  </si>
  <si>
    <t>3.4.15</t>
  </si>
  <si>
    <t>Map with designated parking/standing locations when making deliveries on installation</t>
  </si>
  <si>
    <t>3.4.16</t>
  </si>
  <si>
    <t>Deficiencies identified on the Vehicle Inspection Report have been corrected or submitted for correction and are tracked weekly</t>
  </si>
  <si>
    <t>3.4.17</t>
  </si>
  <si>
    <t>Delivery drivers are adhering to the MWR uniform policy</t>
  </si>
  <si>
    <t>3.4.18</t>
  </si>
  <si>
    <t>Employees taking delivery calls have been trained in appropriate customer interactions (i.e., greeting the customer, documenting in the POS all pertinent information (name, address, phone number, order), repeating the provided information back, and thanking the customer before ending the call</t>
  </si>
  <si>
    <t>3.4.19</t>
  </si>
  <si>
    <t>Customer wait times are no longer than 60 minutes from placing the order to receiving</t>
  </si>
  <si>
    <t>3.4.20</t>
  </si>
  <si>
    <t>There are documented procedures available to the staff for emergency situations; (i.e., long waits, intermittent weather delays, etc.)</t>
  </si>
  <si>
    <t>3.4.21</t>
  </si>
  <si>
    <t>Appropriate equipment is used to maintain the foods temperature and freshness from final cooking stage to delivery of the product</t>
  </si>
  <si>
    <t>3.4.22</t>
  </si>
  <si>
    <t>Food is packaged properly to maintain quality; package includes condiments, napkins, and utensils</t>
  </si>
  <si>
    <t>3.4.23</t>
  </si>
  <si>
    <t>Recipe cards are available to employees that state what and how many of each condiment and disposables go with each food order</t>
  </si>
  <si>
    <t>4.1 Percent Compliance with Equipment Requirements</t>
  </si>
  <si>
    <t>CNICINST 1710.3 (series), Operation of Morale, Welfare and Recreation (MWR) Programs</t>
  </si>
  <si>
    <t>4.1 EQUIPMENT</t>
  </si>
  <si>
    <t>4.1.1</t>
  </si>
  <si>
    <t>A preventative maintenance plan is in place and documented for each area of the operation</t>
  </si>
  <si>
    <t>4.1.2</t>
  </si>
  <si>
    <r>
      <t xml:space="preserve">Action is taken to repair, remove or replace damaged equipment within </t>
    </r>
    <r>
      <rPr>
        <sz val="12"/>
        <rFont val="Times New Roman"/>
        <family val="1"/>
      </rPr>
      <t>24 hours</t>
    </r>
  </si>
  <si>
    <t>4.1.3</t>
  </si>
  <si>
    <t>A detailed equipment repair log is in place to include type of equipment, dates, reason for repair or replacement and equipment warranty information</t>
  </si>
  <si>
    <t>4.1.4</t>
  </si>
  <si>
    <t>All refrigeration and freezers are maintained at proper temperature, documented daily and a written plan is in place for equipment failure</t>
  </si>
  <si>
    <t>4.1.5</t>
  </si>
  <si>
    <t>Signage stating equipment usage/safety risks is posted in all equipment areas including lock-out tag out for machines</t>
  </si>
  <si>
    <t>4.1.6</t>
  </si>
  <si>
    <t>Fire extinguishers are installed in appropriate locations and are inspected monthly</t>
  </si>
  <si>
    <t>4.1.7</t>
  </si>
  <si>
    <t>Fire Suppression System is maintained and last inspection is within the time noted on the inspection tag</t>
  </si>
  <si>
    <t>4.1.8</t>
  </si>
  <si>
    <t>All gas appliances are secured in accordance with Fire/Safety standards</t>
  </si>
  <si>
    <t>4.1.9</t>
  </si>
  <si>
    <t>Dumpster is discreetly located away from customer view and area is clean of debris</t>
  </si>
  <si>
    <t>4.1.10</t>
  </si>
  <si>
    <t>Grease storage is discreetly located away from customer view and area is clean of debris</t>
  </si>
  <si>
    <t>4.1.11</t>
  </si>
  <si>
    <t>All seating, tables, and fixtures are clean and in good repair</t>
  </si>
  <si>
    <t>4.1.12</t>
  </si>
  <si>
    <t>Equipment/displays/service utensils are adequate for the menu and for the style of service</t>
  </si>
  <si>
    <t>4.1.13</t>
  </si>
  <si>
    <t>Dishwasher is running at the proper temperature and free of calcium build-up</t>
  </si>
  <si>
    <t>4.1.14</t>
  </si>
  <si>
    <t>All food prep/cooking equipment is clean, sanitized and in working condition</t>
  </si>
  <si>
    <t>4.1.15</t>
  </si>
  <si>
    <t>Cleaning schedule is developed and implemented as needed per use of each piece of equipment (i.e., daily, weekly, monthly, quarterly schedule)</t>
  </si>
  <si>
    <t>ADMINISTRATIVE EQUIPMENT</t>
  </si>
  <si>
    <t>4.1.16</t>
  </si>
  <si>
    <t>Government authorized computer with CAC card reader</t>
  </si>
  <si>
    <t>4.1.17</t>
  </si>
  <si>
    <t xml:space="preserve">Printer/copier/fax/scanner/shredder (owned or convenient access to) </t>
  </si>
  <si>
    <t>4.1.18</t>
  </si>
  <si>
    <t>An assigned safe for each cashier or individual compartmentalized safe that complies with current regulations</t>
  </si>
  <si>
    <t>4.1.19</t>
  </si>
  <si>
    <t>Telephone(s) with access to commercial long distance, DSN and an automated answering system that provides recorded message</t>
  </si>
  <si>
    <t>4.1.20</t>
  </si>
  <si>
    <t>CNIC approved Point of Sale (POS) System</t>
  </si>
  <si>
    <t>4.1.21</t>
  </si>
  <si>
    <t>Credit card processer</t>
  </si>
  <si>
    <t>4.1.22</t>
  </si>
  <si>
    <t>Digital monitor for display of products or services</t>
  </si>
  <si>
    <t>4.1.23</t>
  </si>
  <si>
    <t xml:space="preserve">IT infrastructure for facility Wi-Fi/ Net Near You </t>
  </si>
  <si>
    <t>4.1.24</t>
  </si>
  <si>
    <t>Computer with internet access is provided for management and key staff</t>
  </si>
  <si>
    <t>5.1 Percent Compliance With Administrative Requirements</t>
  </si>
  <si>
    <t>5.1 BUSINESS MANAGEMENT</t>
  </si>
  <si>
    <t xml:space="preserve">5.1.1 </t>
  </si>
  <si>
    <t>A needs assessment to determine the facility hours of operation has been conducted within the last year to meet the demands of the base and the customers</t>
  </si>
  <si>
    <t>5.1.2</t>
  </si>
  <si>
    <t>Manager is involved in the development of the F&amp;B budget</t>
  </si>
  <si>
    <t>5.1.3</t>
  </si>
  <si>
    <t>Every location that operates one (or more) food operations has a person in charge (PIC) present during all hours of operations</t>
  </si>
  <si>
    <t>5.1.4</t>
  </si>
  <si>
    <t>Professional/managerial staff are onsite during peak operating hours</t>
  </si>
  <si>
    <t>5.1.5</t>
  </si>
  <si>
    <t>Managerial staff are onsite for major, high visibility programs and events</t>
  </si>
  <si>
    <t>5.1.6</t>
  </si>
  <si>
    <t xml:space="preserve">Each F&amp;B operation has a business plan that was developed or updated in the last year </t>
  </si>
  <si>
    <t>5.1.7</t>
  </si>
  <si>
    <r>
      <t>Management has access to SAP and reviews monthly financial performance compared to budget and maintains file of reviews with causes and corrective actions for varian</t>
    </r>
    <r>
      <rPr>
        <sz val="12"/>
        <rFont val="Times New Roman"/>
        <family val="1"/>
      </rPr>
      <t xml:space="preserve">ces +/-5% </t>
    </r>
  </si>
  <si>
    <t>5.1.8</t>
  </si>
  <si>
    <t>A Break Even Point (BEP) has been accurately calculated for each operation at least annually</t>
  </si>
  <si>
    <t>5.1.9</t>
  </si>
  <si>
    <t>Management conducts weekly Flash Reports to analyze operation and makes immediate adjustments if necessary to reverse negative trends</t>
  </si>
  <si>
    <t>5.1.10</t>
  </si>
  <si>
    <t>A competitive market analysis of similar services is conducted annually for each area to ensure value and price point</t>
  </si>
  <si>
    <t>5.1.11</t>
  </si>
  <si>
    <t>Menu for each area has been reviewed using the Menu Engineering Report in the last 12 months</t>
  </si>
  <si>
    <t>5.1.12</t>
  </si>
  <si>
    <t>Each F&amp;B operation has a staffing plan with variable labor fluctuating with changes in production and/or sales volume</t>
  </si>
  <si>
    <t>5.1.13</t>
  </si>
  <si>
    <t>Commercial sponsorship is solicited via the designated commercial sponsorship coordinator</t>
  </si>
  <si>
    <t>5.1.14</t>
  </si>
  <si>
    <t>A hard copy of F&amp;B chapter in the CNICINST 1710.3, Operation of Morale, Welfare and Recreation (MWR) Programs is conveniently accessible to all staff</t>
  </si>
  <si>
    <t>5.1.15</t>
  </si>
  <si>
    <t>A hard copy of the Category C, F&amp;B Program Standards is conveniently accessible to all staff</t>
  </si>
  <si>
    <t>5.1.16</t>
  </si>
  <si>
    <t>A hard copy of the Category C, F&amp;B Desk Guide is conveniently accessible to all staff</t>
  </si>
  <si>
    <t>5.1.17</t>
  </si>
  <si>
    <t>POS is programmed to generate the date, time, location, and customer satisfaction survey link on the customer's receipt</t>
  </si>
  <si>
    <t>5.1.18</t>
  </si>
  <si>
    <t>There is a documented manual procedure if the POS or credit cards go down</t>
  </si>
  <si>
    <t>5.1.19</t>
  </si>
  <si>
    <t>The Joint Services Prime Vendor Program (JSPVP) is utilized for at least 80% of food purchases</t>
  </si>
  <si>
    <t>5.1.20</t>
  </si>
  <si>
    <t>Employees are in the proper uniform to include a shirt with the MWR logo and nametag</t>
  </si>
  <si>
    <t>5.1.21</t>
  </si>
  <si>
    <t>Local standard operating procedures (SOP) are established in writing, reviewed annually and approved by the Installation Program Director or designated authority</t>
  </si>
  <si>
    <t>5.1.22</t>
  </si>
  <si>
    <t>F&amp;B employees have been trained on facility SOPs, SOPs are easily accessible to employees</t>
  </si>
  <si>
    <t>5.1.23</t>
  </si>
  <si>
    <t>Employee meal program is operated in compliance with CNICINST 4061.5;  MWR Food and Beverage Employee Meal Program</t>
  </si>
  <si>
    <t>5.1.24</t>
  </si>
  <si>
    <t xml:space="preserve">If offered, all grab-n-go items are displayed in an organized manner </t>
  </si>
  <si>
    <r>
      <t xml:space="preserve">Click here if grab-n-go </t>
    </r>
    <r>
      <rPr>
        <b/>
        <sz val="12"/>
        <color theme="1"/>
        <rFont val="Times New Roman"/>
        <family val="1"/>
      </rPr>
      <t>is not offered  ====&gt;</t>
    </r>
  </si>
  <si>
    <t>5.1.25</t>
  </si>
  <si>
    <t>A communication tool (log book, shared drive) is in place for staff that fosters communication between the day and night shifts</t>
  </si>
  <si>
    <t>5.1.26</t>
  </si>
  <si>
    <t>F&amp;B manager tracks the dollar value of facilities and equipment utilized free of charge for official command events</t>
  </si>
  <si>
    <t>5.1.27</t>
  </si>
  <si>
    <t>Recipes/Product Training Guide (PTG) are available for all menu items</t>
  </si>
  <si>
    <t>5.1.28</t>
  </si>
  <si>
    <t>Batch recipes are used every time item is prepared</t>
  </si>
  <si>
    <t>5.1.29</t>
  </si>
  <si>
    <t>Presentation of food and beverages is visually appealing and is in accordance with recipe</t>
  </si>
  <si>
    <t>5.1.30</t>
  </si>
  <si>
    <t>Par stocks have been established for all food and beverage items</t>
  </si>
  <si>
    <t>5.1.31</t>
  </si>
  <si>
    <t>Portion controls are in place for each area</t>
  </si>
  <si>
    <t>5.1.32</t>
  </si>
  <si>
    <t xml:space="preserve">Highly pilferable items have been identified and are inventoried and reconciled to sales daily </t>
  </si>
  <si>
    <t>5.1.33</t>
  </si>
  <si>
    <t>Variances in end-of-the month inventories are investigated by management (within 1 week of completion), documented with appropriate action taken</t>
  </si>
  <si>
    <t>5.1.34</t>
  </si>
  <si>
    <t xml:space="preserve">Management conducts surprise inventory counts of all storage areas at least quarterly </t>
  </si>
  <si>
    <t>5.1.35</t>
  </si>
  <si>
    <t>Weekly F&amp;B safety self inspections for each area is conducted, documented, and available for inspection, using the Tri-Service Food Code guidelines</t>
  </si>
  <si>
    <t>5.1.36</t>
  </si>
  <si>
    <t>A food Safety &amp; Sanitation inspection has been completed by NAVMED/Army Vets in the last 90 days with reports retained in the office</t>
  </si>
  <si>
    <t>5.1.37</t>
  </si>
  <si>
    <t>Appropriate action has been taken to address discrepancies on the Food Safety and Sanitation inspections with corrective actions documented</t>
  </si>
  <si>
    <t>5.1.38</t>
  </si>
  <si>
    <t>Cleaning chemicals are labeled and stored properly</t>
  </si>
  <si>
    <t>5.1.39</t>
  </si>
  <si>
    <t>Trash receptacles are emptied routinely, clean and free from odor</t>
  </si>
  <si>
    <t>5.1.40</t>
  </si>
  <si>
    <t xml:space="preserve">Customer focus groups are conducted at a minimum annually to enhance future offering </t>
  </si>
  <si>
    <t>5.1.41</t>
  </si>
  <si>
    <t>The F&amp;B operation has a continuous customer feedback program in place</t>
  </si>
  <si>
    <t>MARKETING</t>
  </si>
  <si>
    <t>5.1.42</t>
  </si>
  <si>
    <t xml:space="preserve">Limited Time Offers (LTO) are offered at least quarterly </t>
  </si>
  <si>
    <t>5.1.43</t>
  </si>
  <si>
    <t>Reduced price beverages (both alcoholic and non-alcoholic) are offered to increase sales during slow/non peak operational periods</t>
  </si>
  <si>
    <t>5.1.44</t>
  </si>
  <si>
    <t>For programs executed in-house (Mother's Day, halloween, wine pairing dinner, etc.), a detailed after action report is prepared by the program coordinator which includes cost breakdown, what went well and what could be improved for future events</t>
  </si>
  <si>
    <t>5.1.45</t>
  </si>
  <si>
    <t>CNIC approved MWR logo appears in all promotion and publicity</t>
  </si>
  <si>
    <t>5.1.46</t>
  </si>
  <si>
    <t>F&amp;B has professionally prepared, attractive signage (no hand written mark-outs or menu modifications, etc.)</t>
  </si>
  <si>
    <t>5.1.47</t>
  </si>
  <si>
    <t>Hard copy menus (including take away menues) are professionally produced, current and in good condition (i.e., clean, not bent or frayed)</t>
  </si>
  <si>
    <t>5.1.48</t>
  </si>
  <si>
    <t>Hours of operation are displayed in a professional manner and are readable at a distance of at least 10 feet</t>
  </si>
  <si>
    <t>5.1.49</t>
  </si>
  <si>
    <t>The F&amp;B operation is promoted through the marketing department by utilizing the latest social media platform, newsletters, websites, command indocs, N9 facilities, etc.</t>
  </si>
  <si>
    <t>5.1.50</t>
  </si>
  <si>
    <t>F&amp;B facilities are identified on base maps and in welcome aboard packages</t>
  </si>
  <si>
    <t>5.1.51</t>
  </si>
  <si>
    <t>All programs involving prize drawings are open to all eligible MWR F&amp;B customers</t>
  </si>
  <si>
    <t>POLICIES &amp; PROCEDURES</t>
  </si>
  <si>
    <t>5.1.52</t>
  </si>
  <si>
    <r>
      <t xml:space="preserve">Sustenance in Kind (SIK) operations follow CNIC policy  </t>
    </r>
    <r>
      <rPr>
        <sz val="12"/>
        <color rgb="FFFF0000"/>
        <rFont val="Times New Roman"/>
        <family val="1"/>
      </rPr>
      <t xml:space="preserve"> </t>
    </r>
  </si>
  <si>
    <r>
      <t xml:space="preserve">Click here if </t>
    </r>
    <r>
      <rPr>
        <b/>
        <i/>
        <sz val="12"/>
        <color theme="1"/>
        <rFont val="Times New Roman"/>
        <family val="1"/>
      </rPr>
      <t>SIK operation</t>
    </r>
    <r>
      <rPr>
        <b/>
        <sz val="12"/>
        <color theme="1"/>
        <rFont val="Times New Roman"/>
        <family val="1"/>
      </rPr>
      <t xml:space="preserve"> is not offered  ====&gt;</t>
    </r>
  </si>
  <si>
    <t>5.1.53</t>
  </si>
  <si>
    <t>SOPs or job aids are in place that cover the following:</t>
  </si>
  <si>
    <t>Storage of Personal Belongings</t>
  </si>
  <si>
    <t>Employee Tip Policy</t>
  </si>
  <si>
    <t>Hazard Analysis Critical Control Point (HACCP)</t>
  </si>
  <si>
    <t>Opening/Closing Procedures</t>
  </si>
  <si>
    <t>Cash Handling</t>
  </si>
  <si>
    <t>Incident/Accident Reporting</t>
  </si>
  <si>
    <t>Emergency Procedures</t>
  </si>
  <si>
    <t>Facility/operation specific Emergency Action Plans (EAP)</t>
  </si>
  <si>
    <t>Maintenance procedures for equipment repair, inspection and replacement</t>
  </si>
  <si>
    <t>Inventory procedures for month-end or annual validations and inspections</t>
  </si>
  <si>
    <t>Risk Management procedure including a theft prevention plan</t>
  </si>
  <si>
    <t>Comments:</t>
  </si>
  <si>
    <t>5.2 Percent Compliance With Personnel Management Requirements</t>
  </si>
  <si>
    <t>5.2 PERSONEL MANAGEMENT</t>
  </si>
  <si>
    <t>5.2.1</t>
  </si>
  <si>
    <t>Files with current training certifications, licenses and qualifications are maintained for all staff and volunteers</t>
  </si>
  <si>
    <t>5.2.2</t>
  </si>
  <si>
    <r>
      <t xml:space="preserve">Managers are </t>
    </r>
    <r>
      <rPr>
        <b/>
        <sz val="12"/>
        <color theme="1"/>
        <rFont val="Times New Roman"/>
        <family val="1"/>
      </rPr>
      <t>actively</t>
    </r>
    <r>
      <rPr>
        <sz val="12"/>
        <color theme="1"/>
        <rFont val="Times New Roman"/>
        <family val="2"/>
      </rPr>
      <t xml:space="preserve"> using the Individual Development Plans (IDP) to develop employees through training and goal achievement</t>
    </r>
  </si>
  <si>
    <t>5.2.3</t>
  </si>
  <si>
    <t>Managers conduct formal feedback sessions with employees after initial 90 days</t>
  </si>
  <si>
    <t>5.2.4</t>
  </si>
  <si>
    <t>Daily pre-shift meetings/communications are conducted. All staff working are informed and knowledgeable about the plan and goals for the day's operation</t>
  </si>
  <si>
    <t>5.2.5</t>
  </si>
  <si>
    <t>Employee recognition programs are established and utilized</t>
  </si>
  <si>
    <t>5.3 Percent Compliance With Financial Requirements</t>
  </si>
  <si>
    <t>5.3 FINANCE</t>
  </si>
  <si>
    <t>Food Operations</t>
  </si>
  <si>
    <t>5.3.1</t>
  </si>
  <si>
    <t>Resale Cost of Goods Sold (COGS) does not exceed benchmark standard for operation style (quick service, restaurant, etc.)</t>
  </si>
  <si>
    <t>5.3.2</t>
  </si>
  <si>
    <t>Weekly labor percentage does not exceed benchmark standard for operation style</t>
  </si>
  <si>
    <t>5.3.3</t>
  </si>
  <si>
    <t>Net Profit meets or exceeds benchmark standard for operation style</t>
  </si>
  <si>
    <r>
      <t xml:space="preserve">Bar Operations </t>
    </r>
    <r>
      <rPr>
        <b/>
        <sz val="12"/>
        <color rgb="FFFF0000"/>
        <rFont val="Times New Roman"/>
        <family val="1"/>
      </rPr>
      <t xml:space="preserve"> </t>
    </r>
  </si>
  <si>
    <r>
      <t xml:space="preserve">Click here if </t>
    </r>
    <r>
      <rPr>
        <b/>
        <i/>
        <sz val="12"/>
        <color theme="1"/>
        <rFont val="Times New Roman"/>
        <family val="1"/>
      </rPr>
      <t>Bar Operations</t>
    </r>
    <r>
      <rPr>
        <b/>
        <sz val="12"/>
        <color theme="1"/>
        <rFont val="Times New Roman"/>
        <family val="1"/>
      </rPr>
      <t xml:space="preserve"> are not offered and skip 5.3.4-5.3.6 ====&gt;</t>
    </r>
  </si>
  <si>
    <t>5.3.4</t>
  </si>
  <si>
    <t xml:space="preserve">Resale Cost of Goods Sold (COGS) does not exceed benchmark standard for operation style </t>
  </si>
  <si>
    <t>5.3.5</t>
  </si>
  <si>
    <t xml:space="preserve">Weekly labor percentage does not exceed benchmark standard for operation style  </t>
  </si>
  <si>
    <t>5.3.6</t>
  </si>
  <si>
    <t xml:space="preserve">Essential Station Messing </t>
  </si>
  <si>
    <t>5.3.7</t>
  </si>
  <si>
    <t>Costs associated with Galley funded ESM operations are identified with a separate SAP cost center</t>
  </si>
  <si>
    <r>
      <t xml:space="preserve">Click here if </t>
    </r>
    <r>
      <rPr>
        <b/>
        <i/>
        <sz val="12"/>
        <color rgb="FFFF0000"/>
        <rFont val="Times New Roman"/>
        <family val="1"/>
      </rPr>
      <t>ESM Operations</t>
    </r>
    <r>
      <rPr>
        <b/>
        <sz val="12"/>
        <color rgb="FFFF0000"/>
        <rFont val="Times New Roman"/>
        <family val="1"/>
      </rPr>
      <t>are not offered  ====&gt;</t>
    </r>
  </si>
  <si>
    <t xml:space="preserve">Program Standards Sub-Matrix </t>
  </si>
  <si>
    <t xml:space="preserve">Personnel Sub-Matrix </t>
  </si>
  <si>
    <t xml:space="preserve">Facilities Sub-Matrix </t>
  </si>
  <si>
    <t xml:space="preserve">Programming Sub-Matrix </t>
  </si>
  <si>
    <t xml:space="preserve">Equipment Sub-Matrix </t>
  </si>
  <si>
    <t xml:space="preserve">Administration Sub-Matrix </t>
  </si>
  <si>
    <t xml:space="preserve">
Food &amp; Beverage Program</t>
  </si>
  <si>
    <t>1. Personnel</t>
  </si>
  <si>
    <t>2. Facilities</t>
  </si>
  <si>
    <t>3. Program</t>
  </si>
  <si>
    <t>4. Equipment</t>
  </si>
  <si>
    <t>5. Administration</t>
  </si>
  <si>
    <t xml:space="preserve"> 1.1 Staffing Level </t>
  </si>
  <si>
    <t xml:space="preserve">4.1 Equipment 
</t>
  </si>
  <si>
    <t>Performance</t>
  </si>
  <si>
    <t>Your Final Score:</t>
  </si>
  <si>
    <t>Score</t>
  </si>
  <si>
    <t>Weight</t>
  </si>
  <si>
    <t>Index</t>
  </si>
  <si>
    <t>Value</t>
  </si>
  <si>
    <t xml:space="preserve"> </t>
  </si>
  <si>
    <r>
      <t xml:space="preserve">CNIC F&amp;B </t>
    </r>
    <r>
      <rPr>
        <b/>
        <sz val="18"/>
        <rFont val="Estrangelo Edessa"/>
        <family val="4"/>
      </rPr>
      <t>V</t>
    </r>
    <r>
      <rPr>
        <sz val="18"/>
        <rFont val="Estrangelo Edessa"/>
        <family val="4"/>
      </rPr>
      <t xml:space="preserve">isitation &amp; </t>
    </r>
    <r>
      <rPr>
        <b/>
        <sz val="18"/>
        <rFont val="Estrangelo Edessa"/>
        <family val="4"/>
      </rPr>
      <t>C</t>
    </r>
    <r>
      <rPr>
        <sz val="18"/>
        <rFont val="Estrangelo Edessa"/>
        <family val="4"/>
      </rPr>
      <t xml:space="preserve">ommunication </t>
    </r>
    <r>
      <rPr>
        <b/>
        <sz val="18"/>
        <rFont val="Estrangelo Edessa"/>
        <family val="4"/>
      </rPr>
      <t>R</t>
    </r>
    <r>
      <rPr>
        <sz val="18"/>
        <rFont val="Estrangelo Edessa"/>
        <family val="4"/>
      </rPr>
      <t xml:space="preserve">eport </t>
    </r>
  </si>
  <si>
    <t>OPERATIONAL RECAP</t>
  </si>
  <si>
    <t>Installation:</t>
  </si>
  <si>
    <t xml:space="preserve">   </t>
  </si>
  <si>
    <t>Region:</t>
  </si>
  <si>
    <t>Activity:</t>
  </si>
  <si>
    <t>Date/Time/Day Part:</t>
  </si>
  <si>
    <t xml:space="preserve">COOLER / FREEZER TEMP LOG </t>
  </si>
  <si>
    <t xml:space="preserve">Cooler 1 </t>
  </si>
  <si>
    <t xml:space="preserve">Cooler 4 </t>
  </si>
  <si>
    <t xml:space="preserve">Freezer 1 </t>
  </si>
  <si>
    <t>Freezer 4</t>
  </si>
  <si>
    <t xml:space="preserve">Cooler 2 </t>
  </si>
  <si>
    <t xml:space="preserve">Cooler 5 </t>
  </si>
  <si>
    <t xml:space="preserve">Freezer 2 </t>
  </si>
  <si>
    <t>Freezer 5</t>
  </si>
  <si>
    <t xml:space="preserve">Cooler 3 </t>
  </si>
  <si>
    <t xml:space="preserve">Cooler 6 </t>
  </si>
  <si>
    <t xml:space="preserve">Freezer 3 </t>
  </si>
  <si>
    <t>Freezer 6</t>
  </si>
  <si>
    <t>PRODUCT QUALITY &amp; EXECUTION</t>
  </si>
  <si>
    <t>Exceeds  Expectation</t>
  </si>
  <si>
    <t>Meets Expectation</t>
  </si>
  <si>
    <t>Needs Attention</t>
  </si>
  <si>
    <t>COMMENTS</t>
  </si>
  <si>
    <t>1. Product properly prepped, labeled and dated</t>
  </si>
  <si>
    <t>2. Product properly thawed per standards</t>
  </si>
  <si>
    <t xml:space="preserve">3. Product prepared according to written procedures / Cost Cards </t>
  </si>
  <si>
    <t>4. Product cooked and served at proper internal temp/thermometer</t>
  </si>
  <si>
    <t xml:space="preserve">5. Finished product served matches build sheets-proper eye appeal </t>
  </si>
  <si>
    <t>6. Pull and Prep appropriate for volume</t>
  </si>
  <si>
    <t xml:space="preserve">7. All products being used are per Order Guide/Cost Card specs </t>
  </si>
  <si>
    <t>8. Ingredient items purchased from Brand Contractor/Prime Vendor</t>
  </si>
  <si>
    <t>CUSTOMER SERVICE</t>
  </si>
  <si>
    <t>9. Service is fast/friendly/efficient avg. ticket time meets standards</t>
  </si>
  <si>
    <t>10. Manager is participating during peak service hours</t>
  </si>
  <si>
    <t xml:space="preserve">11. Suggestive upselling by cashier </t>
  </si>
  <si>
    <t>12. Staffing levels are adequate for sales &amp; service needs</t>
  </si>
  <si>
    <t>SANITATION &amp; CLEANLINESS</t>
  </si>
  <si>
    <t>13. Proper uniforms (hat, shirt, apron, name tag) clean &amp; in use</t>
  </si>
  <si>
    <t>14. Hands washed, sinks stocked, soap, towels, gloves in use</t>
  </si>
  <si>
    <t>15. Dishes, utensils, etc. washed, rinsed, sanitized and air dried</t>
  </si>
  <si>
    <t>16. Kitchen ceiling tiles, walls, hood system clean and undamaged</t>
  </si>
  <si>
    <t>17. Sanitized water buckets maintained and used</t>
  </si>
  <si>
    <t>18. Dining room tables, chairs &amp; floors clean &amp; condiments stocked</t>
  </si>
  <si>
    <t>19. Restrooms are clean and stocked</t>
  </si>
  <si>
    <t>20. Food service area/equipment clean and properly maintained</t>
  </si>
  <si>
    <t>21. Cleaning supplies are labeled and stored properly</t>
  </si>
  <si>
    <t>STORAGE/INVENTORY CONTROL</t>
  </si>
  <si>
    <t>22. Stored products dated, rotated (FIFO) &amp; within expiration dates</t>
  </si>
  <si>
    <t>23. Proper temperatures in freezer, coolers and make lines</t>
  </si>
  <si>
    <t>24. Product is being stored off the floor</t>
  </si>
  <si>
    <t>25. Vendor orders are being delivered accurately and timely</t>
  </si>
  <si>
    <t>26. Storage areas locked with key control in place</t>
  </si>
  <si>
    <t xml:space="preserve">MARKETING/ADVERTISEMENTS </t>
  </si>
  <si>
    <t xml:space="preserve">27. Menu/Menu boards provided, clean and working/available   </t>
  </si>
  <si>
    <t>28. Current Promotions, Nutrition and Takeout menus displayed</t>
  </si>
  <si>
    <t xml:space="preserve">29. Online Advertisements, Menus and Surveys </t>
  </si>
  <si>
    <t>30. Additional Media in use: banners, flags, A-frames etc.</t>
  </si>
  <si>
    <t>FINANCIAL DATA</t>
  </si>
  <si>
    <t>31. Cost Cards are on file, complete and up to date</t>
  </si>
  <si>
    <t>32. Sales Data/Usage reports provided (What's Hot, What's Not)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</si>
  <si>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</si>
  <si>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</si>
  <si>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</si>
  <si>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</si>
  <si>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</si>
  <si>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</si>
  <si>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</si>
  <si>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</si>
  <si>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</si>
  <si>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</si>
  <si>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</si>
  <si>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</si>
  <si>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</si>
  <si>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</si>
  <si>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</si>
  <si>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</si>
  <si>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</si>
  <si>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</si>
  <si>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</si>
  <si>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</si>
  <si>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</si>
  <si>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</si>
  <si>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</si>
  <si>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</si>
  <si>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</si>
  <si>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</si>
  <si>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</si>
  <si>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</si>
  <si>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</si>
  <si>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</si>
  <si>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</si>
  <si>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</si>
  <si>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OTHER NOTES/COMMENTS/EQUIPMENT, SUPPLIES and PARTS REQUESTS</t>
  </si>
  <si>
    <t xml:space="preserve">Report Completed By: </t>
  </si>
  <si>
    <t>Date:</t>
  </si>
  <si>
    <t>Manager On Duty:</t>
  </si>
  <si>
    <r>
      <t xml:space="preserve">CNIC Bar Operations </t>
    </r>
    <r>
      <rPr>
        <b/>
        <sz val="18"/>
        <rFont val="Estrangelo Edessa"/>
        <family val="4"/>
      </rPr>
      <t>V</t>
    </r>
    <r>
      <rPr>
        <sz val="18"/>
        <rFont val="Estrangelo Edessa"/>
        <family val="4"/>
      </rPr>
      <t xml:space="preserve">isitation &amp; </t>
    </r>
    <r>
      <rPr>
        <b/>
        <sz val="18"/>
        <rFont val="Estrangelo Edessa"/>
        <family val="4"/>
      </rPr>
      <t>C</t>
    </r>
    <r>
      <rPr>
        <sz val="18"/>
        <rFont val="Estrangelo Edessa"/>
        <family val="4"/>
      </rPr>
      <t xml:space="preserve">ommunication </t>
    </r>
    <r>
      <rPr>
        <b/>
        <sz val="18"/>
        <rFont val="Estrangelo Edessa"/>
        <family val="4"/>
      </rPr>
      <t>R</t>
    </r>
    <r>
      <rPr>
        <sz val="18"/>
        <rFont val="Estrangelo Edessa"/>
        <family val="4"/>
      </rPr>
      <t>eport (VCR)</t>
    </r>
  </si>
  <si>
    <t>Date/Time:</t>
  </si>
  <si>
    <t>COOLER / FREEZER TEMP LOG (identify per location)</t>
  </si>
  <si>
    <t>Keg Cooler</t>
  </si>
  <si>
    <t>Temp</t>
  </si>
  <si>
    <t>Glass/ Mug Cooler</t>
  </si>
  <si>
    <t>Other Cooler/Freezer</t>
  </si>
  <si>
    <t>PRODUCT QUALITY &amp; SYSTEMS EXECUTION</t>
  </si>
  <si>
    <t>1. Drink recipe cards present and up to date</t>
  </si>
  <si>
    <t>2. Beverage garnishes are fresh...backups labeled and dated</t>
  </si>
  <si>
    <t xml:space="preserve">3. Proper portioning per recipe and use of shot glass, jiggers, or measured pourers </t>
  </si>
  <si>
    <t>4. Fresh ice for daily/shift use, with Ice scoops stored outside of the ice bin</t>
  </si>
  <si>
    <t>5. Draft beer at proper temperature with proper head</t>
  </si>
  <si>
    <t>6. Glassware clean and correct glassware used per recipe</t>
  </si>
  <si>
    <t>7. Guest checks updated with each additional service</t>
  </si>
  <si>
    <t>8. Par levels bottle displays are appropriate for their volume</t>
  </si>
  <si>
    <t>GUEST SERVICE</t>
  </si>
  <si>
    <t>9. Quick and friendly greeting with eye contact</t>
  </si>
  <si>
    <t>10. Napkin or coaster placed with guest at first contact</t>
  </si>
  <si>
    <t>11. Beverage and food menus offered and presented</t>
  </si>
  <si>
    <t>12. Upselling beverage and food offerings</t>
  </si>
  <si>
    <t>13. Staffing level adequate for business level: Pre-shift meeting held?</t>
  </si>
  <si>
    <t>SAFETY- SANITATION &amp; LEGAL COMPLIANCE</t>
  </si>
  <si>
    <t>14. Hands washed, sinks stocked, soap, towels, gloves in use as required</t>
  </si>
  <si>
    <t>15. Dishes, utensils and glassware, etc. washed, rinsed, sanitized and air dried, stored properly</t>
  </si>
  <si>
    <t>16. CARE/ServSafe Alcohol and ServSafe Food certs up to date</t>
  </si>
  <si>
    <t>17. Soda guns are clean and free of grime - sanitized water buckets maintained and used</t>
  </si>
  <si>
    <t>18. Tables, chairs, and floors clean - Equipment in working order</t>
  </si>
  <si>
    <t>19. Contract in place for cleaning draft beer lines</t>
  </si>
  <si>
    <t>20. TTB license is current</t>
  </si>
  <si>
    <t>21. No clutter or personal items within view of guests</t>
  </si>
  <si>
    <t>22. Stored products dated, rotated (FIFO) and within expiration dates</t>
  </si>
  <si>
    <t>23. Turnover ratios calculated for slow moving products</t>
  </si>
  <si>
    <t>24. Product is stored off the floor</t>
  </si>
  <si>
    <t>25. Cleaning supplies are labeled and stored properly</t>
  </si>
  <si>
    <t>26. Storage areas are locked with key control in place</t>
  </si>
  <si>
    <t>MARKETING/ADVERTISING</t>
  </si>
  <si>
    <t>27. Liquors, beers and wine are properly displayed for the customer</t>
  </si>
  <si>
    <t>28. Internal posters for promos, events, changes of hours etc.</t>
  </si>
  <si>
    <t>29. Use of online media featuring, menus, current events, and promotions</t>
  </si>
  <si>
    <t>30. Additional media in use: banners, flags, A-frames etc.</t>
  </si>
  <si>
    <t>FACILITY AND MAINTENANCE</t>
  </si>
  <si>
    <t>31. Exterior cleanliness, lighting, and signage</t>
  </si>
  <si>
    <t>32. Interior lights/music/video appropriate for time of day and events</t>
  </si>
  <si>
    <t xml:space="preserve">1. </t>
  </si>
  <si>
    <t xml:space="preserve">2. </t>
  </si>
  <si>
    <t xml:space="preserve">3. </t>
  </si>
  <si>
    <t xml:space="preserve">4. </t>
  </si>
  <si>
    <t>OTHER NOTES/COMMENTS</t>
  </si>
  <si>
    <t>CUSTOMER SATISFACTION</t>
  </si>
  <si>
    <t>Survey Instructions</t>
  </si>
  <si>
    <t>PURPOSE OF THIS SECTION</t>
  </si>
  <si>
    <t xml:space="preserve">To describe how to conduct your Customer Satisfaction Survey. </t>
  </si>
  <si>
    <t>BACKGROUND</t>
  </si>
  <si>
    <t xml:space="preserve">In addition to assessing the five standards areas, you need to determine how satisfied your customers are with your programs and services. The following will provide you information on how to conduct a customer satisfaction survey for your program.  </t>
  </si>
  <si>
    <t>INSTRUMENT</t>
  </si>
  <si>
    <t>The survey that will be used for this process is program specific and is located on surveymonkey.com. The Food &amp; Beverage Program survey will be utilized for obtaining customer feedback and in calculating the customer satisfaction score.</t>
  </si>
  <si>
    <t>INFORMATION</t>
  </si>
  <si>
    <t xml:space="preserve">The survey is open continuously all year long. Customer satisfaction scores will be pulled at the end of each fiscal year (30 September) to determine an annual satisfaction score for the individual programs as well as one MWR Program score.  </t>
  </si>
  <si>
    <t>Step 1</t>
  </si>
  <si>
    <t xml:space="preserve">Encourage customers to take the survey online via the survey monkey link. In addition to the online option (especially if Wi-Fi is a challenge), Installations can provide customers with a paper copy to complete. This is best used during/after classes and events. If this paper method is utilized, it will be necessary for a staff member to enter the data in to the survey monkey tool.  </t>
  </si>
  <si>
    <t>Step 2</t>
  </si>
  <si>
    <t xml:space="preserve">Collect a sufficient number of surveys from your customers. Push the survey at various times throughout the year (spring, summer, winter) to get a good sampling of customers and programs offered. Do your best to collect surveys from a variety of customers; active duty, family members, retirees, authorized civilians, etc.  </t>
  </si>
  <si>
    <t>Step 3</t>
  </si>
  <si>
    <t>Use the survey monkey analytical link to review the customer survey scores and comments. Act on comments that are actionable items and follow up with customers who ask for a response.</t>
  </si>
  <si>
    <t>WHAT HAPPENS NEXT</t>
  </si>
  <si>
    <t xml:space="preserve">The score for your program will be calculated using the data received during the fiscal year (1 Oct-30 Sep). This score is combined with the other MWR Programs on your Installation to establish an overall MWR customer satisfaction score that is used in the MWR Accreditation Workbook. Not only is the survey overall score used but how you use the data and comments received as well as your feedback process is considered during the accreditation site visit.  </t>
  </si>
  <si>
    <t>Food &amp; Beverage Program Survey Monkey Questions</t>
  </si>
  <si>
    <t>1. Overall, how satisfied or dissatisfied are you with the MWR Food &amp; Beverage Program?</t>
  </si>
  <si>
    <t>2. Which of the following words would you use to describe our customer service?</t>
  </si>
  <si>
    <t>3. How would you rate the quality of food?</t>
  </si>
  <si>
    <t>4. How would you rate the cleanliness of our Food &amp; Beverage facility/s?</t>
  </si>
  <si>
    <t>5. How would you rate the variety of food options; including healthy food choices?</t>
  </si>
  <si>
    <t>6. How satisfied are you with the condition of our dining furniture, facility design, and general upkeep?</t>
  </si>
  <si>
    <t>7. How would you rate the value for the money spent?</t>
  </si>
  <si>
    <t>8. How would you rate the convenience of the hours of operation?</t>
  </si>
  <si>
    <t>9. How would you rate the managers presence during your dining experience?</t>
  </si>
  <si>
    <t>10. Which of the following words would you use to describe the Food &amp; Beverage Program's marketing and communication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</si>
</sst>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3">
    <font>
      <sz val="12"/>
      <color theme="1"/>
      <name val="Times New Roman"/>
      <family val="2"/>
    </font>
    <font>
      <sz val="11"/>
      <color theme="1"/>
      <name val="Calibri"/>
      <family val="2"/>
      <scheme val="minor"/>
    </font>
    <font>
      <sz val="12"/>
      <color theme="1"/>
      <name val="Times New Roman"/>
      <family val="2"/>
    </font>
    <font>
      <b/>
      <sz val="12"/>
      <color theme="1"/>
      <name val="Times New Roman"/>
      <family val="1"/>
    </font>
    <font>
      <sz val="12"/>
      <color theme="1"/>
      <name val="Times New Roman"/>
      <family val="1"/>
    </font>
    <font>
      <b/>
      <sz val="16"/>
      <color theme="1"/>
      <name val="Times New Roman"/>
      <family val="1"/>
    </font>
    <font>
      <sz val="12"/>
      <name val="Times New Roman"/>
      <family val="1"/>
    </font>
    <font>
      <sz val="12"/>
      <color indexed="8"/>
      <name val="Times New Roman"/>
      <family val="1"/>
    </font>
    <font>
      <sz val="12"/>
      <name val="Times New Roman"/>
      <family val="2"/>
    </font>
    <font>
      <sz val="12"/>
      <color rgb="FFFF0000"/>
      <name val="Times New Roman"/>
      <family val="1"/>
    </font>
    <font>
      <sz val="12"/>
      <color rgb="FFFF0000"/>
      <name val="Times New Roman"/>
      <family val="2"/>
    </font>
    <font>
      <b/>
      <sz val="12"/>
      <color rgb="FFFF0000"/>
      <name val="Times New Roman"/>
      <family val="1"/>
    </font>
    <font>
      <sz val="18"/>
      <name val="Estrangelo Edessa"/>
      <family val="4"/>
    </font>
    <font>
      <b/>
      <sz val="18"/>
      <name val="Estrangelo Edessa"/>
      <family val="4"/>
    </font>
    <font>
      <sz val="10"/>
      <name val="Estrangelo Edessa"/>
      <family val="4"/>
    </font>
    <font>
      <b/>
      <sz val="12"/>
      <name val="Calibri"/>
      <family val="2"/>
      <scheme val="minor"/>
    </font>
    <font>
      <sz val="9"/>
      <name val="Estrangelo Edessa"/>
      <family val="4"/>
    </font>
    <font>
      <b/>
      <i/>
      <sz val="14"/>
      <name val="Calibri"/>
      <family val="2"/>
      <scheme val="minor"/>
    </font>
    <font>
      <b/>
      <sz val="11"/>
      <name val="Calibri"/>
      <family val="2"/>
      <scheme val="minor"/>
    </font>
    <font>
      <sz val="12"/>
      <name val="Calibri"/>
      <family val="2"/>
      <scheme val="minor"/>
    </font>
    <font>
      <sz val="8"/>
      <name val="Calibri"/>
      <family val="2"/>
      <scheme val="minor"/>
    </font>
    <font>
      <sz val="11"/>
      <name val="Calibri"/>
      <family val="2"/>
      <scheme val="minor"/>
    </font>
    <font>
      <b/>
      <sz val="10"/>
      <name val="Calibri"/>
      <family val="2"/>
      <scheme val="minor"/>
    </font>
    <font>
      <sz val="10"/>
      <name val="Calibri"/>
      <family val="2"/>
      <scheme val="minor"/>
    </font>
    <font>
      <b/>
      <sz val="10"/>
      <name val="Estrangelo Edessa"/>
      <family val="4"/>
    </font>
    <font>
      <b/>
      <sz val="10"/>
      <color rgb="FFFF0000"/>
      <name val="Calibri"/>
      <family val="2"/>
      <scheme val="minor"/>
    </font>
    <font>
      <b/>
      <sz val="10"/>
      <color rgb="FFFF0000"/>
      <name val="Estrangelo Edessa"/>
      <family val="4"/>
    </font>
    <font>
      <b/>
      <sz val="12"/>
      <name val="Calibri"/>
      <family val="2"/>
    </font>
    <font>
      <b/>
      <i/>
      <sz val="14"/>
      <name val="Calibri"/>
      <family val="2"/>
    </font>
    <font>
      <b/>
      <sz val="11"/>
      <name val="Calibri"/>
      <family val="2"/>
    </font>
    <font>
      <sz val="12"/>
      <name val="Calibri"/>
      <family val="2"/>
    </font>
    <font>
      <sz val="8"/>
      <name val="Calibri"/>
      <family val="2"/>
    </font>
    <font>
      <sz val="11"/>
      <name val="Calibri"/>
      <family val="2"/>
    </font>
    <font>
      <b/>
      <sz val="10"/>
      <name val="Calibri"/>
      <family val="2"/>
    </font>
    <font>
      <sz val="10"/>
      <name val="Calibri"/>
      <family val="2"/>
    </font>
    <font>
      <sz val="10"/>
      <name val="Arial"/>
      <family val="2"/>
    </font>
    <font>
      <u/>
      <sz val="12"/>
      <color theme="1"/>
      <name val="Times New Roman"/>
      <family val="2"/>
    </font>
    <font>
      <i/>
      <sz val="12"/>
      <color theme="1"/>
      <name val="Times New Roman"/>
      <family val="2"/>
    </font>
    <font>
      <b/>
      <sz val="12"/>
      <name val="Times New Roman"/>
      <family val="1"/>
    </font>
    <font>
      <sz val="11"/>
      <color rgb="FFFF0000"/>
      <name val="Calibri"/>
      <family val="2"/>
    </font>
    <font>
      <b/>
      <i/>
      <sz val="12"/>
      <color theme="1"/>
      <name val="Times New Roman"/>
      <family val="1"/>
    </font>
    <font>
      <b/>
      <i/>
      <sz val="12"/>
      <name val="Times New Roman"/>
      <family val="1"/>
    </font>
    <font>
      <b/>
      <i/>
      <sz val="12"/>
      <color rgb="FFFF0000"/>
      <name val="Times New Roman"/>
      <family val="1"/>
    </font>
  </fonts>
  <fills count="19">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rgb="FFFFFF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22"/>
      </patternFill>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FF"/>
        <bgColor rgb="FFC0C0C0"/>
      </patternFill>
    </fill>
    <fill>
      <patternFill patternType="solid">
        <fgColor rgb="FFC0C0C0"/>
        <bgColor rgb="FF000000"/>
      </patternFill>
    </fill>
    <fill>
      <patternFill patternType="solid">
        <fgColor rgb="FFF2F2F2"/>
        <bgColor rgb="FF000000"/>
      </patternFill>
    </fill>
    <fill>
      <patternFill patternType="solid">
        <fgColor rgb="FFBFBFBF"/>
        <bgColor rgb="FF000000"/>
      </patternFill>
    </fill>
    <fill>
      <patternFill patternType="solid">
        <fgColor rgb="FFFFFFFF"/>
        <bgColor rgb="FF000000"/>
      </patternFill>
    </fill>
  </fills>
  <borders count="97">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bottom style="thin">
        <color auto="1"/>
      </bottom>
      <diagonal/>
    </border>
    <border>
      <left style="medium">
        <color indexed="64"/>
      </left>
      <right style="thin">
        <color auto="1"/>
      </right>
      <top style="double">
        <color indexed="64"/>
      </top>
      <bottom style="double">
        <color indexed="64"/>
      </bottom>
      <diagonal/>
    </border>
    <border>
      <left style="medium">
        <color auto="1"/>
      </left>
      <right style="thin">
        <color auto="1"/>
      </right>
      <top/>
      <bottom/>
      <diagonal/>
    </border>
    <border>
      <left style="medium">
        <color auto="1"/>
      </left>
      <right/>
      <top style="double">
        <color auto="1"/>
      </top>
      <bottom style="double">
        <color auto="1"/>
      </bottom>
      <diagonal/>
    </border>
    <border>
      <left/>
      <right/>
      <top style="thin">
        <color indexed="64"/>
      </top>
      <bottom/>
      <diagonal/>
    </border>
    <border>
      <left style="medium">
        <color auto="1"/>
      </left>
      <right/>
      <top/>
      <bottom/>
      <diagonal/>
    </border>
    <border>
      <left style="medium">
        <color auto="1"/>
      </left>
      <right/>
      <top/>
      <bottom style="thin">
        <color auto="1"/>
      </bottom>
      <diagonal/>
    </border>
    <border>
      <left/>
      <right style="medium">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auto="1"/>
      </left>
      <right/>
      <top/>
      <bottom style="double">
        <color indexed="64"/>
      </bottom>
      <diagonal/>
    </border>
    <border>
      <left/>
      <right style="thin">
        <color indexed="64"/>
      </right>
      <top style="double">
        <color auto="1"/>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style="thin">
        <color indexed="64"/>
      </bottom>
      <diagonal/>
    </border>
    <border>
      <left style="medium">
        <color auto="1"/>
      </left>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auto="1"/>
      </bottom>
      <diagonal/>
    </border>
    <border>
      <left/>
      <right style="double">
        <color indexed="64"/>
      </right>
      <top style="thin">
        <color auto="1"/>
      </top>
      <bottom style="thin">
        <color auto="1"/>
      </bottom>
      <diagonal/>
    </border>
    <border>
      <left/>
      <right style="double">
        <color indexed="64"/>
      </right>
      <top style="thin">
        <color indexed="64"/>
      </top>
      <bottom style="double">
        <color indexed="64"/>
      </bottom>
      <diagonal/>
    </border>
    <border>
      <left/>
      <right/>
      <top style="medium">
        <color auto="1"/>
      </top>
      <bottom style="double">
        <color indexed="64"/>
      </bottom>
      <diagonal/>
    </border>
    <border>
      <left style="double">
        <color indexed="64"/>
      </left>
      <right style="double">
        <color indexed="64"/>
      </right>
      <top/>
      <bottom style="double">
        <color indexed="64"/>
      </bottom>
      <diagonal/>
    </border>
    <border>
      <left style="medium">
        <color indexed="64"/>
      </left>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double">
        <color auto="1"/>
      </top>
      <bottom style="double">
        <color auto="1"/>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auto="1"/>
      </bottom>
      <diagonal/>
    </border>
    <border>
      <left style="double">
        <color indexed="64"/>
      </left>
      <right style="double">
        <color indexed="64"/>
      </right>
      <top/>
      <bottom/>
      <diagonal/>
    </border>
    <border>
      <left style="thin">
        <color auto="1"/>
      </left>
      <right/>
      <top style="thin">
        <color auto="1"/>
      </top>
      <bottom/>
      <diagonal/>
    </border>
    <border>
      <left style="double">
        <color indexed="64"/>
      </left>
      <right style="double">
        <color indexed="64"/>
      </right>
      <top style="thin">
        <color auto="1"/>
      </top>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top style="double">
        <color indexed="64"/>
      </top>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style="thin">
        <color indexed="64"/>
      </bottom>
      <diagonal/>
    </border>
  </borders>
  <cellStyleXfs count="4">
    <xf numFmtId="0" fontId="0" fillId="0" borderId="0"/>
    <xf numFmtId="9" fontId="2" fillId="0" borderId="0" applyFont="0" applyFill="0" applyBorder="0" applyAlignment="0" applyProtection="0"/>
    <xf numFmtId="0" fontId="2" fillId="0" borderId="0">
      <alignment vertical="top"/>
    </xf>
    <xf numFmtId="0" fontId="1" fillId="0" borderId="0"/>
  </cellStyleXfs>
  <cellXfs count="656">
    <xf numFmtId="0" fontId="0" fillId="0" borderId="0" xfId="0"/>
    <xf numFmtId="0" fontId="0" fillId="0" borderId="0" xfId="0" applyAlignment="1">
      <alignment vertical="top" wrapText="1"/>
    </xf>
    <xf numFmtId="0" fontId="0" fillId="0" borderId="0" xfId="0" applyAlignment="1">
      <alignment horizontal="left" vertical="top" wrapText="1" indent="3"/>
    </xf>
    <xf numFmtId="0" fontId="0" fillId="0" borderId="0" xfId="0" applyAlignment="1">
      <alignment wrapText="1"/>
    </xf>
    <xf numFmtId="0" fontId="2" fillId="0" borderId="0" xfId="2" applyAlignment="1">
      <alignment vertical="top" wrapText="1"/>
    </xf>
    <xf numFmtId="0" fontId="3" fillId="0" borderId="0" xfId="2" applyFont="1" applyAlignment="1">
      <alignment horizontal="center" vertical="top" wrapText="1"/>
    </xf>
    <xf numFmtId="0" fontId="3" fillId="0" borderId="0" xfId="0" applyFont="1" applyAlignment="1">
      <alignment horizontal="center" wrapText="1"/>
    </xf>
    <xf numFmtId="0" fontId="0" fillId="0" borderId="0" xfId="2" applyFont="1" applyAlignment="1">
      <alignment horizontal="center" wrapText="1"/>
    </xf>
    <xf numFmtId="0" fontId="2" fillId="0" borderId="0" xfId="2" applyAlignment="1">
      <alignment horizontal="center" vertical="center" wrapText="1"/>
    </xf>
    <xf numFmtId="0" fontId="0" fillId="0" borderId="0" xfId="0" applyAlignment="1">
      <alignment horizontal="center" vertical="center" wrapText="1"/>
    </xf>
    <xf numFmtId="0" fontId="2" fillId="0" borderId="0" xfId="2" applyBorder="1" applyAlignment="1">
      <alignment vertical="top" wrapText="1"/>
    </xf>
    <xf numFmtId="0" fontId="3" fillId="0" borderId="3" xfId="2" applyFont="1" applyBorder="1" applyAlignment="1">
      <alignment horizontal="center" vertical="top" wrapText="1"/>
    </xf>
    <xf numFmtId="0" fontId="3" fillId="0" borderId="5" xfId="2" applyFont="1" applyBorder="1" applyAlignment="1">
      <alignment horizontal="center" vertical="top" wrapText="1"/>
    </xf>
    <xf numFmtId="0" fontId="3" fillId="0" borderId="7" xfId="2" applyFont="1" applyBorder="1" applyAlignment="1">
      <alignment horizontal="center" vertical="top" wrapText="1"/>
    </xf>
    <xf numFmtId="0" fontId="3" fillId="0" borderId="9" xfId="2" applyFont="1" applyBorder="1" applyAlignment="1">
      <alignment horizontal="center" wrapText="1"/>
    </xf>
    <xf numFmtId="0" fontId="2" fillId="0" borderId="0" xfId="2" applyAlignment="1">
      <alignment horizontal="right" vertical="top" wrapText="1"/>
    </xf>
    <xf numFmtId="0" fontId="0" fillId="0" borderId="0" xfId="0" applyAlignment="1">
      <alignment horizontal="right" vertical="center" wrapText="1"/>
    </xf>
    <xf numFmtId="0" fontId="2" fillId="0" borderId="0" xfId="2" applyAlignment="1">
      <alignment horizontal="right" vertical="center" wrapText="1"/>
    </xf>
    <xf numFmtId="0" fontId="0" fillId="0" borderId="0" xfId="0" applyAlignment="1">
      <alignment horizontal="right" vertical="center" wrapText="1"/>
    </xf>
    <xf numFmtId="9" fontId="2" fillId="0" borderId="10" xfId="1" applyBorder="1" applyAlignment="1">
      <alignment horizontal="center" vertical="center" wrapText="1"/>
    </xf>
    <xf numFmtId="0" fontId="3" fillId="0" borderId="0" xfId="2"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wrapText="1"/>
    </xf>
    <xf numFmtId="0" fontId="2" fillId="0" borderId="0" xfId="2" applyBorder="1" applyAlignment="1">
      <alignment horizontal="right" vertical="top" wrapText="1"/>
    </xf>
    <xf numFmtId="0" fontId="3" fillId="0" borderId="23" xfId="2" applyFont="1" applyBorder="1" applyAlignment="1">
      <alignment horizontal="center" vertical="center" wrapText="1"/>
    </xf>
    <xf numFmtId="0" fontId="3" fillId="0" borderId="0" xfId="0" applyFont="1" applyBorder="1" applyAlignment="1">
      <alignment horizontal="center" vertical="top" wrapText="1"/>
    </xf>
    <xf numFmtId="0" fontId="0" fillId="0" borderId="0" xfId="0"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2" fillId="0" borderId="0" xfId="0" applyFont="1" applyBorder="1" applyAlignment="1">
      <alignment vertical="top" wrapText="1"/>
    </xf>
    <xf numFmtId="0" fontId="2" fillId="0" borderId="0" xfId="0" applyFont="1" applyBorder="1" applyAlignment="1">
      <alignment horizontal="right" vertical="center" wrapText="1"/>
    </xf>
    <xf numFmtId="0" fontId="0" fillId="0" borderId="0" xfId="2" applyFont="1" applyAlignment="1">
      <alignment horizontal="right" vertical="top" wrapText="1"/>
    </xf>
    <xf numFmtId="0" fontId="3" fillId="0" borderId="0" xfId="2" applyFont="1" applyBorder="1" applyAlignment="1">
      <alignment horizontal="center" vertical="top" wrapText="1"/>
    </xf>
    <xf numFmtId="0" fontId="2" fillId="0" borderId="0" xfId="2" applyBorder="1" applyAlignment="1">
      <alignment horizontal="right" vertical="center" wrapText="1"/>
    </xf>
    <xf numFmtId="0" fontId="4" fillId="0" borderId="2" xfId="2" applyFont="1" applyBorder="1" applyAlignment="1">
      <alignment vertical="top" wrapText="1"/>
    </xf>
    <xf numFmtId="0" fontId="3" fillId="0" borderId="21" xfId="2" applyFont="1" applyBorder="1" applyAlignment="1">
      <alignment horizontal="center" vertical="top"/>
    </xf>
    <xf numFmtId="0" fontId="3" fillId="0" borderId="0" xfId="2" applyFont="1" applyAlignment="1">
      <alignment vertical="top" wrapText="1"/>
    </xf>
    <xf numFmtId="0" fontId="2" fillId="0" borderId="0" xfId="2" applyAlignment="1">
      <alignment horizontal="center" vertical="top" wrapText="1"/>
    </xf>
    <xf numFmtId="0" fontId="4" fillId="0" borderId="0" xfId="2" applyFont="1" applyBorder="1" applyAlignment="1">
      <alignment vertical="top" wrapText="1"/>
    </xf>
    <xf numFmtId="0" fontId="0" fillId="0" borderId="0" xfId="0" applyAlignment="1">
      <alignment horizontal="center" vertical="center" wrapText="1"/>
    </xf>
    <xf numFmtId="0" fontId="2" fillId="0" borderId="0" xfId="2">
      <alignment vertical="top"/>
    </xf>
    <xf numFmtId="0" fontId="0" fillId="0" borderId="0" xfId="0" applyFont="1"/>
    <xf numFmtId="0" fontId="0" fillId="0" borderId="0" xfId="0" applyAlignment="1">
      <alignment wrapText="1"/>
    </xf>
    <xf numFmtId="0" fontId="0" fillId="0" borderId="0" xfId="0"/>
    <xf numFmtId="0" fontId="0" fillId="0" borderId="0" xfId="0" applyAlignment="1">
      <alignment horizontal="center" vertical="top" wrapText="1"/>
    </xf>
    <xf numFmtId="0" fontId="0" fillId="0" borderId="0" xfId="0" applyAlignment="1">
      <alignment horizontal="right" vertical="top" wrapText="1"/>
    </xf>
    <xf numFmtId="0" fontId="0" fillId="0" borderId="0" xfId="0" applyAlignment="1">
      <alignment horizontal="right" vertical="center" wrapText="1"/>
    </xf>
    <xf numFmtId="0" fontId="0" fillId="0" borderId="0" xfId="0" applyAlignment="1">
      <alignment horizontal="center" vertical="center" wrapText="1"/>
    </xf>
    <xf numFmtId="164" fontId="4" fillId="0" borderId="0" xfId="0" applyNumberFormat="1" applyFont="1" applyBorder="1"/>
    <xf numFmtId="164" fontId="4" fillId="0" borderId="0" xfId="0" applyNumberFormat="1" applyFont="1"/>
    <xf numFmtId="164" fontId="4" fillId="0" borderId="40" xfId="0" applyNumberFormat="1" applyFont="1" applyBorder="1"/>
    <xf numFmtId="164" fontId="4" fillId="0" borderId="45" xfId="0" applyNumberFormat="1" applyFont="1" applyBorder="1"/>
    <xf numFmtId="164" fontId="4" fillId="0" borderId="48" xfId="0" applyNumberFormat="1" applyFont="1" applyBorder="1"/>
    <xf numFmtId="164" fontId="3" fillId="0" borderId="26" xfId="0" applyNumberFormat="1" applyFont="1" applyBorder="1" applyAlignment="1">
      <alignment vertical="center"/>
    </xf>
    <xf numFmtId="164" fontId="3" fillId="0" borderId="0" xfId="0" applyNumberFormat="1" applyFont="1" applyBorder="1" applyAlignment="1">
      <alignment vertical="center"/>
    </xf>
    <xf numFmtId="164" fontId="3" fillId="0" borderId="28" xfId="0" applyNumberFormat="1" applyFont="1" applyBorder="1" applyAlignment="1">
      <alignment vertical="center"/>
    </xf>
    <xf numFmtId="164" fontId="3" fillId="0" borderId="0" xfId="0" applyNumberFormat="1" applyFont="1" applyAlignment="1">
      <alignment vertical="center"/>
    </xf>
    <xf numFmtId="164" fontId="3" fillId="0" borderId="26" xfId="0" applyNumberFormat="1" applyFont="1" applyBorder="1" applyAlignment="1">
      <alignment textRotation="90" wrapText="1"/>
    </xf>
    <xf numFmtId="164" fontId="3" fillId="0" borderId="0" xfId="0" applyNumberFormat="1" applyFont="1" applyBorder="1" applyAlignment="1">
      <alignment textRotation="90" wrapText="1"/>
    </xf>
    <xf numFmtId="164" fontId="3" fillId="0" borderId="28" xfId="0" applyNumberFormat="1" applyFont="1" applyBorder="1" applyAlignment="1">
      <alignment textRotation="90" wrapText="1"/>
    </xf>
    <xf numFmtId="164" fontId="3" fillId="0" borderId="0" xfId="0" applyNumberFormat="1" applyFont="1" applyAlignment="1">
      <alignment textRotation="90" wrapText="1"/>
    </xf>
    <xf numFmtId="164" fontId="4" fillId="0" borderId="26" xfId="0" applyNumberFormat="1" applyFont="1" applyBorder="1"/>
    <xf numFmtId="164" fontId="3" fillId="0" borderId="0" xfId="0" applyNumberFormat="1" applyFont="1" applyBorder="1"/>
    <xf numFmtId="164" fontId="4" fillId="0" borderId="28" xfId="0" applyNumberFormat="1" applyFont="1" applyBorder="1"/>
    <xf numFmtId="164" fontId="4" fillId="3" borderId="39" xfId="0" applyNumberFormat="1" applyFont="1" applyFill="1" applyBorder="1"/>
    <xf numFmtId="164" fontId="4" fillId="3" borderId="50" xfId="0" applyNumberFormat="1" applyFont="1" applyFill="1" applyBorder="1"/>
    <xf numFmtId="164" fontId="3" fillId="0" borderId="0" xfId="0" applyNumberFormat="1" applyFont="1" applyBorder="1" applyAlignment="1">
      <alignment horizontal="center"/>
    </xf>
    <xf numFmtId="164" fontId="4" fillId="0" borderId="31" xfId="0" applyNumberFormat="1" applyFont="1" applyBorder="1"/>
    <xf numFmtId="164" fontId="4" fillId="0" borderId="30" xfId="0" applyNumberFormat="1" applyFont="1" applyBorder="1"/>
    <xf numFmtId="164" fontId="4" fillId="0" borderId="32" xfId="0" applyNumberFormat="1" applyFont="1" applyBorder="1"/>
    <xf numFmtId="164" fontId="4" fillId="0" borderId="36" xfId="0" applyNumberFormat="1" applyFont="1" applyBorder="1"/>
    <xf numFmtId="164" fontId="4" fillId="0" borderId="5" xfId="0" applyNumberFormat="1" applyFont="1" applyBorder="1"/>
    <xf numFmtId="164" fontId="4" fillId="0" borderId="2" xfId="0" applyNumberFormat="1" applyFont="1" applyBorder="1"/>
    <xf numFmtId="164" fontId="4" fillId="0" borderId="6" xfId="0" applyNumberFormat="1" applyFont="1" applyBorder="1"/>
    <xf numFmtId="164" fontId="4" fillId="0" borderId="38" xfId="0" applyNumberFormat="1" applyFont="1" applyBorder="1"/>
    <xf numFmtId="164" fontId="4" fillId="0" borderId="33" xfId="0" applyNumberFormat="1" applyFont="1" applyBorder="1"/>
    <xf numFmtId="164" fontId="4" fillId="0" borderId="46" xfId="0" applyNumberFormat="1" applyFont="1" applyBorder="1"/>
    <xf numFmtId="164" fontId="4" fillId="0" borderId="18" xfId="0" applyNumberFormat="1" applyFont="1" applyBorder="1"/>
    <xf numFmtId="164" fontId="4" fillId="0" borderId="37" xfId="0" applyNumberFormat="1" applyFont="1" applyBorder="1"/>
    <xf numFmtId="164" fontId="4" fillId="3" borderId="31" xfId="0" applyNumberFormat="1" applyFont="1" applyFill="1" applyBorder="1"/>
    <xf numFmtId="164" fontId="4" fillId="3" borderId="30" xfId="0" applyNumberFormat="1" applyFont="1" applyFill="1" applyBorder="1"/>
    <xf numFmtId="164" fontId="4" fillId="3" borderId="32" xfId="0" applyNumberFormat="1" applyFont="1" applyFill="1" applyBorder="1"/>
    <xf numFmtId="164" fontId="4" fillId="3" borderId="36" xfId="0" applyNumberFormat="1" applyFont="1" applyFill="1" applyBorder="1"/>
    <xf numFmtId="164" fontId="3" fillId="0" borderId="11" xfId="0" applyNumberFormat="1" applyFont="1" applyBorder="1" applyAlignment="1">
      <alignment horizontal="center"/>
    </xf>
    <xf numFmtId="164" fontId="3" fillId="0" borderId="13" xfId="0" applyNumberFormat="1" applyFont="1" applyBorder="1" applyAlignment="1">
      <alignment horizontal="center"/>
    </xf>
    <xf numFmtId="164" fontId="4" fillId="0" borderId="49" xfId="0" applyNumberFormat="1" applyFont="1" applyBorder="1"/>
    <xf numFmtId="164" fontId="4" fillId="0" borderId="44" xfId="0" applyNumberFormat="1" applyFont="1" applyBorder="1"/>
    <xf numFmtId="164" fontId="4" fillId="0" borderId="47" xfId="0" applyNumberFormat="1" applyFont="1" applyBorder="1"/>
    <xf numFmtId="164" fontId="4" fillId="0" borderId="0" xfId="0" applyNumberFormat="1" applyFont="1" applyAlignment="1">
      <alignment horizontal="center"/>
    </xf>
    <xf numFmtId="164" fontId="4" fillId="0" borderId="40" xfId="0" applyNumberFormat="1" applyFont="1" applyBorder="1" applyAlignment="1"/>
    <xf numFmtId="164" fontId="4" fillId="0" borderId="45" xfId="0" applyNumberFormat="1" applyFont="1" applyBorder="1" applyAlignment="1"/>
    <xf numFmtId="164" fontId="4" fillId="0" borderId="48" xfId="0" applyNumberFormat="1" applyFont="1" applyBorder="1" applyAlignment="1"/>
    <xf numFmtId="164" fontId="4" fillId="0" borderId="49" xfId="0" applyNumberFormat="1" applyFont="1" applyBorder="1" applyAlignment="1"/>
    <xf numFmtId="164" fontId="4" fillId="0" borderId="44" xfId="0" applyNumberFormat="1" applyFont="1" applyBorder="1" applyAlignment="1"/>
    <xf numFmtId="164" fontId="4" fillId="0" borderId="47" xfId="0" applyNumberFormat="1" applyFont="1" applyBorder="1" applyAlignment="1"/>
    <xf numFmtId="0" fontId="0" fillId="0" borderId="0" xfId="0" applyAlignment="1">
      <alignment vertical="top" wrapText="1"/>
    </xf>
    <xf numFmtId="0" fontId="7" fillId="0" borderId="0" xfId="0" applyFont="1" applyBorder="1" applyAlignment="1">
      <alignment horizontal="center" vertical="center"/>
    </xf>
    <xf numFmtId="164" fontId="4" fillId="3" borderId="41" xfId="0" applyNumberFormat="1" applyFont="1" applyFill="1" applyBorder="1"/>
    <xf numFmtId="164" fontId="4" fillId="0" borderId="43" xfId="0" applyNumberFormat="1" applyFont="1" applyBorder="1"/>
    <xf numFmtId="164" fontId="4" fillId="3" borderId="35" xfId="0" applyNumberFormat="1" applyFont="1" applyFill="1" applyBorder="1"/>
    <xf numFmtId="164" fontId="4" fillId="0" borderId="34" xfId="0" applyNumberFormat="1" applyFont="1" applyBorder="1"/>
    <xf numFmtId="9" fontId="4" fillId="3" borderId="51" xfId="0" applyNumberFormat="1" applyFont="1" applyFill="1" applyBorder="1"/>
    <xf numFmtId="9" fontId="4" fillId="3" borderId="20" xfId="0" applyNumberFormat="1" applyFont="1" applyFill="1" applyBorder="1"/>
    <xf numFmtId="9" fontId="4" fillId="3" borderId="13" xfId="0" applyNumberFormat="1" applyFont="1" applyFill="1" applyBorder="1"/>
    <xf numFmtId="164" fontId="3" fillId="0" borderId="10" xfId="0" applyNumberFormat="1" applyFont="1" applyBorder="1" applyAlignment="1">
      <alignment textRotation="90" wrapText="1"/>
    </xf>
    <xf numFmtId="9" fontId="4" fillId="3" borderId="19" xfId="0" applyNumberFormat="1" applyFont="1" applyFill="1" applyBorder="1"/>
    <xf numFmtId="0" fontId="0" fillId="0" borderId="0" xfId="0" applyAlignment="1">
      <alignment horizontal="center" wrapText="1"/>
    </xf>
    <xf numFmtId="0" fontId="4" fillId="0" borderId="0" xfId="0" applyFont="1" applyFill="1" applyAlignment="1">
      <alignment horizontal="left" vertical="top" wrapText="1"/>
    </xf>
    <xf numFmtId="0" fontId="0" fillId="0" borderId="0" xfId="0" applyAlignment="1">
      <alignment wrapText="1"/>
    </xf>
    <xf numFmtId="0" fontId="2" fillId="0" borderId="0" xfId="2" applyAlignment="1">
      <alignment horizontal="center" vertical="center" wrapText="1"/>
    </xf>
    <xf numFmtId="0" fontId="0" fillId="0" borderId="0" xfId="0" applyAlignment="1">
      <alignment horizontal="center" vertical="center" wrapText="1"/>
    </xf>
    <xf numFmtId="0" fontId="0" fillId="0" borderId="0" xfId="2" applyFont="1" applyBorder="1" applyAlignment="1">
      <alignment vertical="top" wrapText="1"/>
    </xf>
    <xf numFmtId="0" fontId="3" fillId="0" borderId="28" xfId="0" applyFont="1" applyBorder="1" applyAlignment="1">
      <alignment horizontal="center" vertical="center"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3" fillId="0" borderId="29" xfId="2" applyFont="1" applyBorder="1" applyAlignment="1">
      <alignment horizontal="center" vertical="top" wrapText="1"/>
    </xf>
    <xf numFmtId="0" fontId="2" fillId="0" borderId="0" xfId="2" applyAlignment="1">
      <alignment vertical="top" wrapText="1"/>
    </xf>
    <xf numFmtId="0" fontId="2" fillId="0" borderId="0" xfId="2" applyAlignment="1">
      <alignment vertical="top" wrapText="1"/>
    </xf>
    <xf numFmtId="0" fontId="2" fillId="0" borderId="0" xfId="2" applyAlignment="1">
      <alignment vertical="top" wrapText="1"/>
    </xf>
    <xf numFmtId="0" fontId="0" fillId="7" borderId="10" xfId="0" applyFill="1" applyBorder="1" applyAlignment="1">
      <alignment horizontal="left" vertical="top" wrapText="1"/>
    </xf>
    <xf numFmtId="0" fontId="3" fillId="0" borderId="2" xfId="2" applyFont="1" applyBorder="1" applyAlignment="1">
      <alignment vertical="top" wrapText="1"/>
    </xf>
    <xf numFmtId="0" fontId="0" fillId="0" borderId="52" xfId="0" applyBorder="1" applyAlignment="1">
      <alignment vertical="top" wrapText="1"/>
    </xf>
    <xf numFmtId="0" fontId="0" fillId="0" borderId="0" xfId="0" applyAlignment="1" applyProtection="1">
      <alignment horizontal="right" vertical="center" wrapText="1"/>
      <protection locked="0"/>
    </xf>
    <xf numFmtId="0" fontId="3" fillId="0" borderId="0" xfId="2" applyFont="1" applyFill="1" applyBorder="1" applyAlignment="1">
      <alignment horizontal="center" vertical="top" wrapText="1"/>
    </xf>
    <xf numFmtId="0" fontId="3" fillId="0" borderId="2" xfId="2" applyFont="1" applyBorder="1" applyAlignment="1">
      <alignment horizontal="center" vertical="top" wrapText="1"/>
    </xf>
    <xf numFmtId="0" fontId="3" fillId="0" borderId="2" xfId="2" applyFont="1" applyBorder="1" applyAlignment="1">
      <alignment horizontal="center" vertical="top"/>
    </xf>
    <xf numFmtId="0" fontId="3" fillId="5" borderId="10" xfId="0" applyFont="1" applyFill="1" applyBorder="1" applyAlignment="1">
      <alignment horizontal="left" vertical="top" wrapText="1"/>
    </xf>
    <xf numFmtId="0" fontId="0" fillId="0" borderId="0" xfId="0" applyAlignment="1">
      <alignment vertical="top" wrapText="1"/>
    </xf>
    <xf numFmtId="0" fontId="0" fillId="0" borderId="2" xfId="2" applyFont="1" applyBorder="1" applyAlignment="1">
      <alignment vertical="top" wrapText="1"/>
    </xf>
    <xf numFmtId="0" fontId="2" fillId="0" borderId="0" xfId="2" applyAlignment="1">
      <alignment vertical="top" wrapText="1"/>
    </xf>
    <xf numFmtId="0" fontId="3" fillId="0" borderId="21" xfId="2" applyFont="1" applyBorder="1" applyAlignment="1">
      <alignment horizontal="center" vertical="top" wrapText="1"/>
    </xf>
    <xf numFmtId="0" fontId="2" fillId="0" borderId="0" xfId="2" applyAlignment="1">
      <alignment vertical="top" wrapText="1"/>
    </xf>
    <xf numFmtId="0" fontId="2" fillId="0" borderId="0" xfId="2" applyAlignment="1">
      <alignment vertical="top" wrapText="1"/>
    </xf>
    <xf numFmtId="0" fontId="10" fillId="0" borderId="0" xfId="0" applyFont="1" applyAlignment="1">
      <alignment horizontal="right" vertical="top" wrapText="1"/>
    </xf>
    <xf numFmtId="0" fontId="0" fillId="0" borderId="0" xfId="2" applyFont="1" applyAlignment="1">
      <alignment horizontal="center" vertical="center" wrapText="1"/>
    </xf>
    <xf numFmtId="0" fontId="2" fillId="0" borderId="0" xfId="2" applyAlignment="1">
      <alignment vertical="top" wrapText="1"/>
    </xf>
    <xf numFmtId="0" fontId="2" fillId="0" borderId="0" xfId="2" applyAlignment="1">
      <alignment vertical="top" wrapText="1"/>
    </xf>
    <xf numFmtId="0" fontId="0" fillId="0" borderId="0" xfId="2" applyFont="1" applyAlignment="1">
      <alignment horizontal="center" vertical="top" wrapText="1"/>
    </xf>
    <xf numFmtId="0" fontId="2" fillId="0" borderId="0" xfId="2" applyAlignment="1">
      <alignment vertical="top" wrapText="1"/>
    </xf>
    <xf numFmtId="0" fontId="2" fillId="0" borderId="0" xfId="2" applyAlignment="1">
      <alignment vertical="top" wrapText="1"/>
    </xf>
    <xf numFmtId="0" fontId="0" fillId="0" borderId="0" xfId="0" applyFill="1" applyAlignment="1">
      <alignment horizontal="center" wrapText="1"/>
    </xf>
    <xf numFmtId="0" fontId="0" fillId="0" borderId="0" xfId="0" applyAlignment="1">
      <alignment vertical="top" wrapText="1"/>
    </xf>
    <xf numFmtId="0" fontId="2" fillId="0" borderId="0" xfId="2" applyAlignment="1">
      <alignment vertical="top" wrapText="1"/>
    </xf>
    <xf numFmtId="0" fontId="0" fillId="0" borderId="0" xfId="0" applyAlignment="1">
      <alignment wrapText="1"/>
    </xf>
    <xf numFmtId="0" fontId="0" fillId="0" borderId="0" xfId="0" applyAlignment="1">
      <alignment wrapText="1"/>
    </xf>
    <xf numFmtId="0" fontId="2" fillId="0" borderId="0" xfId="2" applyAlignment="1">
      <alignment vertical="top" wrapText="1"/>
    </xf>
    <xf numFmtId="0" fontId="0" fillId="0" borderId="0" xfId="0" applyAlignment="1">
      <alignment wrapText="1"/>
    </xf>
    <xf numFmtId="0" fontId="3" fillId="0" borderId="0" xfId="2" applyFont="1" applyBorder="1" applyAlignment="1">
      <alignment horizontal="center" vertical="top"/>
    </xf>
    <xf numFmtId="0" fontId="3" fillId="0" borderId="0" xfId="2" applyFont="1" applyBorder="1" applyAlignment="1">
      <alignment horizontal="left" vertical="top" wrapText="1"/>
    </xf>
    <xf numFmtId="0" fontId="3" fillId="0" borderId="10" xfId="2" applyFont="1" applyBorder="1" applyAlignment="1">
      <alignment horizontal="left" vertical="top" wrapText="1"/>
    </xf>
    <xf numFmtId="0" fontId="0" fillId="0" borderId="0" xfId="0" applyAlignment="1">
      <alignment vertical="top" wrapText="1"/>
    </xf>
    <xf numFmtId="0" fontId="0" fillId="0" borderId="0" xfId="0" applyAlignment="1">
      <alignment wrapText="1"/>
    </xf>
    <xf numFmtId="0" fontId="2" fillId="0" borderId="0" xfId="2" applyAlignment="1">
      <alignment vertical="top" wrapText="1"/>
    </xf>
    <xf numFmtId="0" fontId="2" fillId="0" borderId="0" xfId="2" applyAlignment="1">
      <alignment horizontal="center" vertical="center" wrapText="1"/>
    </xf>
    <xf numFmtId="0" fontId="2" fillId="0" borderId="0" xfId="2" applyAlignment="1">
      <alignment vertical="top" wrapText="1"/>
    </xf>
    <xf numFmtId="0" fontId="3" fillId="0" borderId="0" xfId="2" applyFont="1" applyAlignment="1">
      <alignment horizontal="center" vertical="top" wrapText="1"/>
    </xf>
    <xf numFmtId="0" fontId="10" fillId="0" borderId="0" xfId="2" applyFont="1" applyAlignment="1">
      <alignment horizontal="center" vertical="top" wrapText="1"/>
    </xf>
    <xf numFmtId="0" fontId="0" fillId="0" borderId="0" xfId="2" applyFont="1" applyFill="1" applyAlignment="1">
      <alignment vertical="top" wrapText="1"/>
    </xf>
    <xf numFmtId="0" fontId="2" fillId="0" borderId="0" xfId="2" applyFill="1" applyAlignment="1">
      <alignment vertical="top" wrapText="1"/>
    </xf>
    <xf numFmtId="0" fontId="3" fillId="0" borderId="2" xfId="2" applyFont="1" applyFill="1" applyBorder="1" applyAlignment="1">
      <alignment vertical="top" wrapText="1"/>
    </xf>
    <xf numFmtId="0" fontId="3" fillId="0" borderId="2" xfId="0" applyFont="1" applyBorder="1" applyAlignment="1">
      <alignment horizontal="center" vertical="top" wrapText="1"/>
    </xf>
    <xf numFmtId="0" fontId="10" fillId="0" borderId="0" xfId="2" applyFont="1" applyAlignment="1">
      <alignment horizontal="center" vertical="center" wrapText="1"/>
    </xf>
    <xf numFmtId="0" fontId="3" fillId="0" borderId="8" xfId="0" applyFont="1" applyBorder="1" applyAlignment="1">
      <alignment horizontal="center" vertical="top" wrapText="1"/>
    </xf>
    <xf numFmtId="0" fontId="0" fillId="0" borderId="57" xfId="0" applyBorder="1" applyAlignment="1">
      <alignment vertical="top" wrapText="1"/>
    </xf>
    <xf numFmtId="0" fontId="3" fillId="6" borderId="0" xfId="2" applyFont="1" applyFill="1" applyAlignment="1">
      <alignment vertical="top" wrapText="1"/>
    </xf>
    <xf numFmtId="0" fontId="3" fillId="6" borderId="0" xfId="2" applyFont="1" applyFill="1" applyAlignment="1">
      <alignment horizontal="center" vertical="top" wrapText="1"/>
    </xf>
    <xf numFmtId="0" fontId="8" fillId="0" borderId="0" xfId="2" applyFont="1" applyAlignment="1">
      <alignment horizontal="center" vertical="center" wrapText="1"/>
    </xf>
    <xf numFmtId="0" fontId="3" fillId="0" borderId="58" xfId="2" applyFont="1" applyBorder="1" applyAlignment="1">
      <alignment horizontal="center" vertical="center" wrapText="1"/>
    </xf>
    <xf numFmtId="0" fontId="0" fillId="0" borderId="59" xfId="2" applyFont="1" applyBorder="1" applyAlignment="1">
      <alignment horizontal="right" vertical="top" wrapText="1"/>
    </xf>
    <xf numFmtId="0" fontId="2" fillId="0" borderId="0" xfId="2" applyFill="1" applyAlignment="1">
      <alignment horizontal="center" vertical="center" wrapText="1"/>
    </xf>
    <xf numFmtId="9" fontId="0" fillId="0" borderId="10" xfId="1" applyFont="1" applyBorder="1" applyAlignment="1">
      <alignment horizontal="center" vertical="center" wrapText="1"/>
    </xf>
    <xf numFmtId="0" fontId="10" fillId="0" borderId="0" xfId="0" applyFont="1" applyAlignment="1">
      <alignment horizontal="center" vertical="center" wrapText="1"/>
    </xf>
    <xf numFmtId="0" fontId="0" fillId="0" borderId="0" xfId="0" applyFont="1" applyBorder="1" applyAlignment="1">
      <alignment vertical="top" wrapText="1"/>
    </xf>
    <xf numFmtId="0" fontId="3" fillId="0" borderId="7" xfId="0" applyFont="1" applyBorder="1" applyAlignment="1">
      <alignment horizontal="center" vertical="top" wrapText="1"/>
    </xf>
    <xf numFmtId="0" fontId="3" fillId="0" borderId="0" xfId="2" applyFont="1" applyBorder="1" applyAlignment="1">
      <alignment horizontal="center" vertical="center" wrapText="1"/>
    </xf>
    <xf numFmtId="0" fontId="0" fillId="0" borderId="0" xfId="2" applyFont="1" applyBorder="1" applyAlignment="1">
      <alignment horizontal="right" vertical="top" wrapText="1"/>
    </xf>
    <xf numFmtId="9" fontId="0" fillId="0" borderId="10" xfId="0" applyNumberFormat="1" applyBorder="1" applyAlignment="1">
      <alignment horizontal="center" vertical="center" wrapText="1"/>
    </xf>
    <xf numFmtId="0" fontId="10" fillId="0" borderId="0" xfId="0" applyFont="1" applyAlignment="1">
      <alignment vertical="top" wrapText="1"/>
    </xf>
    <xf numFmtId="0" fontId="2" fillId="0" borderId="0" xfId="2" applyAlignment="1">
      <alignment horizontal="center" vertical="center" wrapText="1"/>
    </xf>
    <xf numFmtId="0" fontId="2" fillId="0" borderId="0" xfId="2" applyAlignment="1">
      <alignment vertical="top" wrapText="1"/>
    </xf>
    <xf numFmtId="0" fontId="3" fillId="0" borderId="0" xfId="2" applyFont="1" applyAlignment="1">
      <alignment horizontal="center" vertical="top" wrapText="1"/>
    </xf>
    <xf numFmtId="0" fontId="3" fillId="0" borderId="2" xfId="2" applyFont="1" applyBorder="1">
      <alignment vertical="top"/>
    </xf>
    <xf numFmtId="0" fontId="2" fillId="0" borderId="2" xfId="2" applyBorder="1">
      <alignment vertical="top"/>
    </xf>
    <xf numFmtId="0" fontId="8" fillId="7" borderId="2" xfId="2" applyFont="1" applyFill="1" applyBorder="1">
      <alignment vertical="top"/>
    </xf>
    <xf numFmtId="0" fontId="0" fillId="7" borderId="2" xfId="2" applyFont="1" applyFill="1" applyBorder="1">
      <alignment vertical="top"/>
    </xf>
    <xf numFmtId="0" fontId="0" fillId="0" borderId="2" xfId="2" applyFont="1" applyBorder="1">
      <alignment vertical="top"/>
    </xf>
    <xf numFmtId="0" fontId="0" fillId="7" borderId="2" xfId="2" applyFont="1" applyFill="1" applyBorder="1" applyAlignment="1">
      <alignment vertical="top" wrapText="1"/>
    </xf>
    <xf numFmtId="0" fontId="3" fillId="0" borderId="2" xfId="2" applyFont="1" applyFill="1" applyBorder="1" applyAlignment="1">
      <alignment horizontal="center" vertical="top" wrapText="1"/>
    </xf>
    <xf numFmtId="0" fontId="0" fillId="0" borderId="0" xfId="0" applyAlignment="1">
      <alignment wrapText="1"/>
    </xf>
    <xf numFmtId="0" fontId="2" fillId="0" borderId="0" xfId="2" applyAlignment="1">
      <alignment vertical="top" wrapText="1"/>
    </xf>
    <xf numFmtId="0" fontId="0" fillId="0" borderId="0" xfId="2" applyFont="1" applyFill="1" applyAlignment="1">
      <alignment horizontal="right" vertical="top" wrapText="1"/>
    </xf>
    <xf numFmtId="0" fontId="0" fillId="0" borderId="0" xfId="0" applyAlignment="1">
      <alignment vertical="top" wrapText="1"/>
    </xf>
    <xf numFmtId="0" fontId="10" fillId="0" borderId="0" xfId="2" applyFont="1" applyAlignment="1">
      <alignment vertical="top" wrapText="1"/>
    </xf>
    <xf numFmtId="0" fontId="10" fillId="0" borderId="0" xfId="2" applyFont="1" applyAlignment="1">
      <alignment horizontal="center" vertical="center"/>
    </xf>
    <xf numFmtId="0" fontId="10" fillId="0" borderId="0" xfId="0" applyFont="1" applyAlignment="1">
      <alignment horizontal="center" wrapText="1"/>
    </xf>
    <xf numFmtId="0" fontId="3" fillId="0" borderId="8" xfId="2" applyFont="1" applyBorder="1" applyAlignment="1">
      <alignment horizontal="center" vertical="top"/>
    </xf>
    <xf numFmtId="0" fontId="4" fillId="0" borderId="0" xfId="0" applyFont="1" applyFill="1" applyBorder="1" applyAlignment="1">
      <alignment vertical="top" wrapText="1"/>
    </xf>
    <xf numFmtId="0" fontId="2" fillId="0" borderId="0" xfId="2" applyBorder="1" applyAlignment="1">
      <alignment horizontal="right" vertical="center"/>
    </xf>
    <xf numFmtId="0" fontId="0" fillId="0" borderId="0" xfId="2" applyFont="1" applyFill="1" applyBorder="1" applyAlignment="1">
      <alignment horizontal="left" vertical="top" wrapText="1"/>
    </xf>
    <xf numFmtId="0" fontId="3" fillId="0" borderId="7" xfId="2" applyFont="1" applyBorder="1" applyAlignment="1">
      <alignment horizontal="center" vertical="top"/>
    </xf>
    <xf numFmtId="0" fontId="10" fillId="7" borderId="0" xfId="0" applyFont="1" applyFill="1" applyAlignment="1">
      <alignment horizontal="center" wrapText="1"/>
    </xf>
    <xf numFmtId="0" fontId="3" fillId="0" borderId="27" xfId="2" applyFont="1" applyFill="1" applyBorder="1" applyAlignment="1">
      <alignment horizontal="center" vertical="top" wrapText="1"/>
    </xf>
    <xf numFmtId="0" fontId="2" fillId="0" borderId="0" xfId="2" applyFill="1" applyAlignment="1">
      <alignment horizontal="center" vertical="center"/>
    </xf>
    <xf numFmtId="0" fontId="0" fillId="0" borderId="0" xfId="2" applyFont="1" applyFill="1" applyAlignment="1">
      <alignment horizontal="center" vertical="center" wrapText="1"/>
    </xf>
    <xf numFmtId="0" fontId="3" fillId="0" borderId="14" xfId="2" applyFont="1" applyBorder="1" applyAlignment="1">
      <alignment horizontal="center" vertical="top" wrapText="1"/>
    </xf>
    <xf numFmtId="0" fontId="3" fillId="0" borderId="8" xfId="2" applyFont="1" applyBorder="1" applyAlignment="1">
      <alignment horizontal="center" vertical="top" wrapText="1"/>
    </xf>
    <xf numFmtId="0" fontId="3" fillId="0" borderId="21" xfId="0" applyFont="1" applyBorder="1" applyAlignment="1">
      <alignment horizontal="center" vertical="top" wrapText="1"/>
    </xf>
    <xf numFmtId="0" fontId="3" fillId="0" borderId="14" xfId="2" applyFont="1" applyBorder="1" applyAlignment="1">
      <alignment horizontal="center" vertical="top"/>
    </xf>
    <xf numFmtId="0" fontId="3" fillId="0" borderId="3" xfId="2" applyFont="1" applyFill="1" applyBorder="1" applyAlignment="1">
      <alignment horizontal="center" vertical="top"/>
    </xf>
    <xf numFmtId="0" fontId="0" fillId="0" borderId="0" xfId="0" applyAlignment="1">
      <alignment vertical="top" wrapText="1"/>
    </xf>
    <xf numFmtId="0" fontId="0" fillId="0" borderId="0" xfId="0" applyAlignment="1">
      <alignment wrapText="1"/>
    </xf>
    <xf numFmtId="0" fontId="2" fillId="0" borderId="0" xfId="2" applyAlignment="1">
      <alignment vertical="top" wrapText="1"/>
    </xf>
    <xf numFmtId="0" fontId="14" fillId="0" borderId="0" xfId="0" applyFont="1"/>
    <xf numFmtId="0" fontId="16" fillId="0" borderId="0" xfId="0" applyFont="1"/>
    <xf numFmtId="0" fontId="15" fillId="0" borderId="0" xfId="0" applyFont="1" applyBorder="1" applyAlignment="1">
      <alignment horizontal="center" vertical="center"/>
    </xf>
    <xf numFmtId="0" fontId="17" fillId="0" borderId="0" xfId="0" applyFont="1"/>
    <xf numFmtId="0" fontId="20" fillId="0" borderId="0" xfId="0" applyFont="1" applyBorder="1" applyAlignment="1">
      <alignment shrinkToFit="1"/>
    </xf>
    <xf numFmtId="0" fontId="22" fillId="0" borderId="0" xfId="0" applyFont="1" applyAlignment="1">
      <alignment horizontal="right"/>
    </xf>
    <xf numFmtId="0" fontId="20" fillId="0" borderId="0" xfId="0" applyFont="1" applyBorder="1" applyAlignment="1">
      <alignment horizontal="center" shrinkToFit="1"/>
    </xf>
    <xf numFmtId="0" fontId="22" fillId="0" borderId="0" xfId="0" applyFont="1" applyBorder="1" applyAlignment="1">
      <alignment horizontal="right"/>
    </xf>
    <xf numFmtId="0" fontId="22" fillId="0" borderId="0" xfId="0" applyFont="1" applyBorder="1" applyAlignment="1">
      <alignment horizontal="center"/>
    </xf>
    <xf numFmtId="0" fontId="23" fillId="0" borderId="0" xfId="0" applyFont="1"/>
    <xf numFmtId="0" fontId="24" fillId="0" borderId="0" xfId="0" applyFont="1" applyAlignment="1"/>
    <xf numFmtId="0" fontId="23" fillId="0" borderId="0" xfId="0" applyFont="1" applyBorder="1"/>
    <xf numFmtId="0" fontId="23" fillId="8" borderId="0" xfId="0" applyFont="1" applyFill="1" applyBorder="1" applyAlignment="1">
      <alignment horizontal="center"/>
    </xf>
    <xf numFmtId="0" fontId="23" fillId="0" borderId="0" xfId="0" applyFont="1" applyBorder="1" applyAlignment="1">
      <alignment horizontal="right"/>
    </xf>
    <xf numFmtId="14" fontId="23" fillId="0" borderId="0" xfId="0" applyNumberFormat="1" applyFont="1" applyBorder="1" applyAlignment="1">
      <alignment horizontal="left"/>
    </xf>
    <xf numFmtId="0" fontId="18" fillId="0" borderId="0" xfId="0" applyFont="1" applyAlignment="1">
      <alignment horizontal="right" vertical="center"/>
    </xf>
    <xf numFmtId="0" fontId="22" fillId="0" borderId="62" xfId="0" applyFont="1" applyBorder="1" applyAlignment="1">
      <alignment horizontal="right" vertical="center"/>
    </xf>
    <xf numFmtId="165" fontId="18" fillId="0" borderId="0" xfId="0" applyNumberFormat="1" applyFont="1" applyBorder="1" applyAlignment="1">
      <alignment horizontal="left" vertical="center"/>
    </xf>
    <xf numFmtId="0" fontId="23" fillId="0" borderId="0" xfId="0" applyFont="1" applyAlignment="1">
      <alignment vertical="center"/>
    </xf>
    <xf numFmtId="165" fontId="18" fillId="0" borderId="0" xfId="0" applyNumberFormat="1" applyFont="1" applyBorder="1" applyAlignment="1">
      <alignment horizontal="right" vertical="center"/>
    </xf>
    <xf numFmtId="0" fontId="22" fillId="10" borderId="2" xfId="0" applyFont="1" applyFill="1" applyBorder="1" applyAlignment="1">
      <alignment horizontal="left" textRotation="90" wrapText="1"/>
    </xf>
    <xf numFmtId="0" fontId="14" fillId="0" borderId="0" xfId="0" applyFont="1" applyBorder="1"/>
    <xf numFmtId="0" fontId="22" fillId="11" borderId="2"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2" fillId="9" borderId="61" xfId="0" applyFont="1" applyFill="1" applyBorder="1" applyAlignment="1" applyProtection="1">
      <alignment vertical="center"/>
      <protection locked="0"/>
    </xf>
    <xf numFmtId="0" fontId="25" fillId="9" borderId="61" xfId="0" applyFont="1" applyFill="1" applyBorder="1" applyAlignment="1" applyProtection="1">
      <alignment vertical="center"/>
      <protection locked="0"/>
    </xf>
    <xf numFmtId="0" fontId="22" fillId="0" borderId="2" xfId="0" applyFont="1" applyBorder="1" applyAlignment="1" applyProtection="1">
      <alignment vertical="center"/>
      <protection locked="0"/>
    </xf>
    <xf numFmtId="0" fontId="22" fillId="0" borderId="64" xfId="0" applyFont="1" applyFill="1" applyBorder="1" applyAlignment="1" applyProtection="1">
      <alignment horizontal="center" vertical="center"/>
      <protection locked="0"/>
    </xf>
    <xf numFmtId="0" fontId="25" fillId="0" borderId="64" xfId="0" applyFont="1" applyFill="1" applyBorder="1" applyAlignment="1" applyProtection="1">
      <alignment horizontal="center" vertical="center"/>
      <protection locked="0"/>
    </xf>
    <xf numFmtId="0" fontId="22" fillId="11" borderId="64"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11" borderId="14" xfId="0" applyFont="1" applyFill="1" applyBorder="1" applyAlignment="1" applyProtection="1">
      <alignment horizontal="center" vertical="center"/>
      <protection locked="0"/>
    </xf>
    <xf numFmtId="0" fontId="25" fillId="0" borderId="14" xfId="0" applyFont="1" applyFill="1" applyBorder="1" applyAlignment="1" applyProtection="1">
      <alignment horizontal="center" vertical="center"/>
      <protection locked="0"/>
    </xf>
    <xf numFmtId="0" fontId="22" fillId="11" borderId="53" xfId="0" applyFont="1" applyFill="1" applyBorder="1" applyAlignment="1" applyProtection="1">
      <alignment horizontal="center" vertical="center"/>
      <protection locked="0"/>
    </xf>
    <xf numFmtId="0" fontId="25" fillId="0" borderId="53" xfId="0" applyFont="1" applyFill="1" applyBorder="1" applyAlignment="1" applyProtection="1">
      <alignment horizontal="center" vertical="center"/>
      <protection locked="0"/>
    </xf>
    <xf numFmtId="49" fontId="23" fillId="0" borderId="0" xfId="0" applyNumberFormat="1" applyFont="1" applyBorder="1" applyAlignment="1" applyProtection="1">
      <alignment horizontal="left"/>
      <protection locked="0"/>
    </xf>
    <xf numFmtId="0" fontId="23" fillId="0" borderId="0" xfId="0" applyFont="1" applyBorder="1" applyAlignment="1">
      <alignment vertical="center"/>
    </xf>
    <xf numFmtId="0" fontId="21" fillId="0" borderId="0" xfId="0" applyFont="1" applyBorder="1" applyAlignment="1">
      <alignment horizontal="center" vertical="center"/>
    </xf>
    <xf numFmtId="0" fontId="18" fillId="0" borderId="0" xfId="0" applyFont="1" applyBorder="1" applyAlignment="1">
      <alignment horizontal="center" vertical="center"/>
    </xf>
    <xf numFmtId="0" fontId="24" fillId="0" borderId="0" xfId="0" applyFont="1"/>
    <xf numFmtId="0" fontId="26" fillId="0" borderId="0" xfId="0" applyFont="1"/>
    <xf numFmtId="0" fontId="21" fillId="0" borderId="0" xfId="0" applyFont="1"/>
    <xf numFmtId="0" fontId="27" fillId="0" borderId="0" xfId="0" applyFont="1" applyAlignment="1">
      <alignment horizontal="center" vertical="center"/>
    </xf>
    <xf numFmtId="0" fontId="28" fillId="0" borderId="0" xfId="0" applyFont="1"/>
    <xf numFmtId="0" fontId="30" fillId="0" borderId="0" xfId="0" applyFont="1" applyAlignment="1" applyProtection="1">
      <alignment shrinkToFit="1"/>
      <protection locked="0"/>
    </xf>
    <xf numFmtId="0" fontId="31" fillId="0" borderId="0" xfId="0" applyFont="1" applyAlignment="1">
      <alignment shrinkToFit="1"/>
    </xf>
    <xf numFmtId="0" fontId="33" fillId="0" borderId="0" xfId="0" applyFont="1" applyAlignment="1">
      <alignment horizontal="right"/>
    </xf>
    <xf numFmtId="0" fontId="31" fillId="0" borderId="0" xfId="0" applyFont="1" applyAlignment="1">
      <alignment horizontal="center" shrinkToFit="1"/>
    </xf>
    <xf numFmtId="0" fontId="33" fillId="0" borderId="0" xfId="0" applyFont="1" applyAlignment="1">
      <alignment horizontal="center"/>
    </xf>
    <xf numFmtId="0" fontId="34" fillId="0" borderId="0" xfId="0" applyFont="1"/>
    <xf numFmtId="0" fontId="34" fillId="14" borderId="0" xfId="0" applyFont="1" applyFill="1" applyAlignment="1">
      <alignment horizontal="center"/>
    </xf>
    <xf numFmtId="0" fontId="33" fillId="0" borderId="61" xfId="0" applyFont="1" applyBorder="1" applyAlignment="1">
      <alignment horizontal="center" vertical="center"/>
    </xf>
    <xf numFmtId="0" fontId="29" fillId="0" borderId="0" xfId="0" applyFont="1" applyAlignment="1">
      <alignment horizontal="right" vertical="center"/>
    </xf>
    <xf numFmtId="0" fontId="33" fillId="0" borderId="62" xfId="0" applyFont="1" applyBorder="1" applyAlignment="1">
      <alignment horizontal="center" vertical="center"/>
    </xf>
    <xf numFmtId="0" fontId="34" fillId="0" borderId="0" xfId="0" applyFont="1" applyAlignment="1">
      <alignment vertical="center"/>
    </xf>
    <xf numFmtId="0" fontId="33" fillId="0" borderId="61" xfId="0" applyFont="1" applyBorder="1" applyAlignment="1">
      <alignment vertical="center"/>
    </xf>
    <xf numFmtId="0" fontId="33" fillId="0" borderId="62" xfId="0" applyFont="1" applyBorder="1" applyAlignment="1">
      <alignment horizontal="right" vertical="center"/>
    </xf>
    <xf numFmtId="0" fontId="34" fillId="0" borderId="61" xfId="0" applyFont="1" applyBorder="1" applyAlignment="1">
      <alignment vertical="center"/>
    </xf>
    <xf numFmtId="0" fontId="34" fillId="0" borderId="62" xfId="0" applyFont="1" applyBorder="1" applyAlignment="1">
      <alignment horizontal="center" vertical="center"/>
    </xf>
    <xf numFmtId="165" fontId="29" fillId="0" borderId="0" xfId="0" applyNumberFormat="1" applyFont="1" applyAlignment="1">
      <alignment horizontal="right" vertical="center"/>
    </xf>
    <xf numFmtId="0" fontId="33" fillId="16" borderId="2" xfId="0" applyFont="1" applyFill="1" applyBorder="1" applyAlignment="1">
      <alignment horizontal="left" textRotation="90" wrapText="1"/>
    </xf>
    <xf numFmtId="0" fontId="33" fillId="18" borderId="2" xfId="0" applyFont="1" applyFill="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15" borderId="61" xfId="0" applyFont="1" applyFill="1" applyBorder="1" applyAlignment="1" applyProtection="1">
      <alignment vertical="center"/>
      <protection locked="0"/>
    </xf>
    <xf numFmtId="0" fontId="33" fillId="0" borderId="2" xfId="0" applyFont="1" applyBorder="1" applyAlignment="1" applyProtection="1">
      <alignment vertical="center"/>
      <protection locked="0"/>
    </xf>
    <xf numFmtId="0" fontId="32" fillId="0" borderId="0" xfId="0" applyFont="1" applyAlignment="1">
      <alignment horizontal="center" vertical="center"/>
    </xf>
    <xf numFmtId="0" fontId="29" fillId="0" borderId="0" xfId="0" applyFont="1" applyAlignment="1">
      <alignment horizontal="center" vertical="center"/>
    </xf>
    <xf numFmtId="164" fontId="6" fillId="0" borderId="38" xfId="0" applyNumberFormat="1" applyFont="1" applyFill="1" applyBorder="1"/>
    <xf numFmtId="164" fontId="3" fillId="0" borderId="10" xfId="0" applyNumberFormat="1" applyFont="1" applyBorder="1" applyAlignment="1">
      <alignment horizontal="center" textRotation="90" wrapText="1"/>
    </xf>
    <xf numFmtId="0" fontId="36" fillId="0" borderId="68" xfId="0" applyFont="1" applyBorder="1" applyAlignment="1">
      <alignment vertical="top" wrapText="1"/>
    </xf>
    <xf numFmtId="0" fontId="3" fillId="0" borderId="0" xfId="0" applyFont="1" applyFill="1" applyBorder="1" applyAlignment="1">
      <alignment horizontal="left" vertical="top" wrapText="1"/>
    </xf>
    <xf numFmtId="0" fontId="37" fillId="0" borderId="69" xfId="0" applyFont="1" applyBorder="1" applyAlignment="1">
      <alignment vertical="top" wrapText="1"/>
    </xf>
    <xf numFmtId="0" fontId="6" fillId="0" borderId="0" xfId="0" applyFont="1" applyBorder="1" applyAlignment="1">
      <alignment horizontal="center" vertical="center"/>
    </xf>
    <xf numFmtId="0" fontId="3" fillId="0" borderId="62" xfId="2" applyFont="1" applyBorder="1" applyAlignment="1">
      <alignment horizontal="center" vertical="center" wrapText="1"/>
    </xf>
    <xf numFmtId="0" fontId="3" fillId="0" borderId="68" xfId="2" applyFont="1" applyFill="1" applyBorder="1" applyAlignment="1">
      <alignment horizontal="center" vertical="top"/>
    </xf>
    <xf numFmtId="0" fontId="3" fillId="0" borderId="8" xfId="2" applyFont="1" applyFill="1" applyBorder="1" applyAlignment="1">
      <alignment horizontal="center" vertical="top" wrapText="1"/>
    </xf>
    <xf numFmtId="0" fontId="0" fillId="0" borderId="0" xfId="0" applyAlignment="1">
      <alignment vertical="top" wrapText="1"/>
    </xf>
    <xf numFmtId="0" fontId="0" fillId="0" borderId="0" xfId="0" applyAlignment="1">
      <alignment wrapText="1"/>
    </xf>
    <xf numFmtId="0" fontId="3" fillId="2" borderId="22" xfId="2" applyFont="1" applyFill="1" applyBorder="1" applyAlignment="1">
      <alignment horizontal="center" vertical="top" wrapText="1"/>
    </xf>
    <xf numFmtId="0" fontId="2" fillId="0" borderId="0" xfId="2" applyAlignment="1">
      <alignment vertical="top" wrapText="1"/>
    </xf>
    <xf numFmtId="0" fontId="0" fillId="0" borderId="0" xfId="0" applyAlignment="1">
      <alignment wrapText="1"/>
    </xf>
    <xf numFmtId="0" fontId="10" fillId="0" borderId="0" xfId="2" applyFont="1" applyAlignment="1">
      <alignment horizontal="right" vertical="center" wrapText="1"/>
    </xf>
    <xf numFmtId="164" fontId="6" fillId="0" borderId="42" xfId="0" applyNumberFormat="1" applyFont="1" applyBorder="1"/>
    <xf numFmtId="164" fontId="6" fillId="0" borderId="2" xfId="0" applyNumberFormat="1" applyFont="1" applyBorder="1"/>
    <xf numFmtId="164" fontId="6" fillId="0" borderId="17" xfId="0" applyNumberFormat="1" applyFont="1" applyBorder="1"/>
    <xf numFmtId="164" fontId="6" fillId="0" borderId="6" xfId="0" applyNumberFormat="1" applyFont="1" applyFill="1" applyBorder="1"/>
    <xf numFmtId="0" fontId="10" fillId="0" borderId="0" xfId="0" applyFont="1"/>
    <xf numFmtId="0" fontId="8" fillId="0" borderId="0" xfId="0" applyFont="1" applyAlignment="1">
      <alignment horizontal="center" vertical="center" wrapText="1"/>
    </xf>
    <xf numFmtId="0" fontId="8" fillId="0" borderId="0" xfId="0" applyFont="1" applyAlignment="1">
      <alignment horizontal="center" vertical="top" wrapText="1"/>
    </xf>
    <xf numFmtId="0" fontId="8" fillId="0" borderId="0" xfId="2" applyFont="1" applyAlignment="1">
      <alignment horizontal="center" vertical="center"/>
    </xf>
    <xf numFmtId="0" fontId="2" fillId="0" borderId="0" xfId="2" applyFont="1" applyAlignment="1">
      <alignment horizontal="center" vertical="center" wrapText="1"/>
    </xf>
    <xf numFmtId="0" fontId="3" fillId="0" borderId="71" xfId="2" applyFont="1" applyBorder="1" applyAlignment="1">
      <alignment horizontal="center" vertical="top" wrapText="1"/>
    </xf>
    <xf numFmtId="0" fontId="3" fillId="0" borderId="72" xfId="2" applyFont="1" applyBorder="1" applyAlignment="1">
      <alignment horizontal="center" wrapText="1"/>
    </xf>
    <xf numFmtId="0" fontId="0" fillId="0" borderId="52" xfId="2" applyFont="1" applyFill="1" applyBorder="1" applyAlignment="1">
      <alignment horizontal="left" vertical="top" wrapText="1" indent="4"/>
    </xf>
    <xf numFmtId="0" fontId="8" fillId="0" borderId="52" xfId="2" applyFont="1" applyFill="1" applyBorder="1" applyAlignment="1">
      <alignment horizontal="left" vertical="top" wrapText="1" indent="4"/>
    </xf>
    <xf numFmtId="0" fontId="2" fillId="0" borderId="52" xfId="2" applyFill="1" applyBorder="1" applyAlignment="1">
      <alignment horizontal="left" vertical="top" wrapText="1" indent="4"/>
    </xf>
    <xf numFmtId="0" fontId="0" fillId="0" borderId="57" xfId="2" applyFont="1" applyFill="1" applyBorder="1" applyAlignment="1">
      <alignment horizontal="left" vertical="top" wrapText="1" indent="4"/>
    </xf>
    <xf numFmtId="164" fontId="4" fillId="0" borderId="5" xfId="0" applyNumberFormat="1" applyFont="1" applyFill="1" applyBorder="1"/>
    <xf numFmtId="164" fontId="4" fillId="0" borderId="2" xfId="0" applyNumberFormat="1" applyFont="1" applyFill="1" applyBorder="1"/>
    <xf numFmtId="164" fontId="4" fillId="0" borderId="6" xfId="0" applyNumberFormat="1" applyFont="1" applyFill="1" applyBorder="1"/>
    <xf numFmtId="164" fontId="4" fillId="4" borderId="38" xfId="0" applyNumberFormat="1" applyFont="1" applyFill="1" applyBorder="1"/>
    <xf numFmtId="0" fontId="3" fillId="0" borderId="14" xfId="2" applyFont="1" applyFill="1" applyBorder="1" applyAlignment="1">
      <alignment horizontal="left" vertical="top" wrapText="1"/>
    </xf>
    <xf numFmtId="0" fontId="5" fillId="2" borderId="8" xfId="2" applyFont="1" applyFill="1" applyBorder="1" applyAlignment="1">
      <alignment horizontal="center" vertical="top" wrapText="1"/>
    </xf>
    <xf numFmtId="0" fontId="8" fillId="0" borderId="0" xfId="0" applyFont="1" applyFill="1" applyAlignment="1">
      <alignment horizontal="left" vertical="top" wrapText="1"/>
    </xf>
    <xf numFmtId="0" fontId="4" fillId="0" borderId="0" xfId="2" applyFont="1" applyFill="1" applyAlignment="1">
      <alignment vertical="top"/>
    </xf>
    <xf numFmtId="0" fontId="0" fillId="0" borderId="0" xfId="2" applyFont="1" applyAlignment="1">
      <alignment vertical="top"/>
    </xf>
    <xf numFmtId="0" fontId="0" fillId="7" borderId="13" xfId="0" applyFill="1" applyBorder="1" applyAlignment="1">
      <alignment vertical="top" wrapText="1"/>
    </xf>
    <xf numFmtId="0" fontId="5" fillId="2" borderId="1" xfId="0" applyFont="1" applyFill="1" applyBorder="1" applyAlignment="1">
      <alignment horizontal="center" vertical="top" wrapText="1"/>
    </xf>
    <xf numFmtId="0" fontId="3" fillId="2" borderId="76" xfId="0" applyFont="1" applyFill="1" applyBorder="1" applyAlignment="1">
      <alignment vertical="top" wrapText="1"/>
    </xf>
    <xf numFmtId="0" fontId="0" fillId="0" borderId="1" xfId="0" applyBorder="1" applyAlignment="1">
      <alignment horizontal="left" vertical="top" wrapText="1"/>
    </xf>
    <xf numFmtId="0" fontId="3" fillId="2" borderId="15" xfId="0" applyFont="1" applyFill="1" applyBorder="1" applyAlignment="1">
      <alignment vertical="top" wrapText="1"/>
    </xf>
    <xf numFmtId="0" fontId="3" fillId="2" borderId="1" xfId="0" applyFont="1" applyFill="1" applyBorder="1" applyAlignment="1">
      <alignment vertical="top" wrapText="1"/>
    </xf>
    <xf numFmtId="0" fontId="0" fillId="0" borderId="15" xfId="0" applyBorder="1" applyAlignment="1">
      <alignment horizontal="left" vertical="top" wrapText="1"/>
    </xf>
    <xf numFmtId="0" fontId="8" fillId="0" borderId="1" xfId="0" applyFont="1" applyFill="1" applyBorder="1" applyAlignment="1">
      <alignment horizontal="left" vertical="top" wrapText="1"/>
    </xf>
    <xf numFmtId="0" fontId="3" fillId="2" borderId="15" xfId="2" applyFont="1" applyFill="1" applyBorder="1" applyAlignment="1">
      <alignment vertical="top"/>
    </xf>
    <xf numFmtId="0" fontId="4" fillId="0" borderId="15" xfId="0" applyFont="1" applyFill="1" applyBorder="1" applyAlignment="1">
      <alignment horizontal="left" vertical="top" wrapText="1"/>
    </xf>
    <xf numFmtId="164" fontId="3" fillId="2" borderId="28" xfId="0" applyNumberFormat="1" applyFont="1" applyFill="1" applyBorder="1" applyAlignment="1">
      <alignment horizontal="center"/>
    </xf>
    <xf numFmtId="0" fontId="3" fillId="0" borderId="4" xfId="2" applyFont="1" applyBorder="1" applyAlignment="1">
      <alignment horizontal="center" vertical="top" wrapText="1"/>
    </xf>
    <xf numFmtId="0" fontId="3" fillId="0" borderId="23" xfId="2" applyFont="1" applyBorder="1" applyAlignment="1">
      <alignment horizontal="center" vertical="top" wrapText="1"/>
    </xf>
    <xf numFmtId="0" fontId="8" fillId="0" borderId="0" xfId="2" applyFont="1" applyAlignment="1">
      <alignment vertical="top" wrapText="1"/>
    </xf>
    <xf numFmtId="0" fontId="8" fillId="0" borderId="0" xfId="0" applyFont="1" applyAlignment="1">
      <alignment vertical="top" wrapText="1"/>
    </xf>
    <xf numFmtId="0" fontId="0" fillId="0" borderId="63" xfId="2" applyFont="1" applyFill="1" applyBorder="1" applyAlignment="1">
      <alignment vertical="top" wrapText="1"/>
    </xf>
    <xf numFmtId="0" fontId="0" fillId="0" borderId="52" xfId="2" applyFont="1" applyFill="1" applyBorder="1" applyAlignment="1">
      <alignment vertical="top" wrapText="1"/>
    </xf>
    <xf numFmtId="0" fontId="0" fillId="0" borderId="57" xfId="2" applyFont="1" applyFill="1" applyBorder="1" applyAlignment="1">
      <alignment horizontal="left" vertical="top" wrapText="1"/>
    </xf>
    <xf numFmtId="0" fontId="3" fillId="0" borderId="81" xfId="2" applyFont="1" applyBorder="1" applyAlignment="1">
      <alignment horizontal="right" vertical="top" wrapText="1"/>
    </xf>
    <xf numFmtId="0" fontId="2" fillId="0" borderId="82" xfId="2" applyBorder="1" applyAlignment="1">
      <alignment horizontal="right" vertical="center" wrapText="1"/>
    </xf>
    <xf numFmtId="0" fontId="2" fillId="0" borderId="83" xfId="2" applyBorder="1" applyAlignment="1">
      <alignment horizontal="right" vertical="center" wrapText="1"/>
    </xf>
    <xf numFmtId="0" fontId="2" fillId="0" borderId="84" xfId="2" applyBorder="1" applyAlignment="1">
      <alignment horizontal="right" vertical="center" wrapText="1"/>
    </xf>
    <xf numFmtId="0" fontId="2" fillId="0" borderId="85" xfId="2" applyBorder="1" applyAlignment="1">
      <alignment horizontal="right" vertical="center" wrapText="1"/>
    </xf>
    <xf numFmtId="0" fontId="0" fillId="0" borderId="52" xfId="2" applyFont="1" applyBorder="1" applyAlignment="1">
      <alignment vertical="top" wrapText="1"/>
    </xf>
    <xf numFmtId="0" fontId="6" fillId="0" borderId="52" xfId="0" applyFont="1" applyFill="1" applyBorder="1" applyAlignment="1">
      <alignment horizontal="left" vertical="top" wrapText="1"/>
    </xf>
    <xf numFmtId="0" fontId="0" fillId="0" borderId="57" xfId="2" applyFont="1" applyBorder="1" applyAlignment="1">
      <alignment vertical="top" wrapText="1"/>
    </xf>
    <xf numFmtId="0" fontId="4" fillId="0" borderId="82" xfId="2" applyFont="1" applyFill="1" applyBorder="1" applyAlignment="1">
      <alignment horizontal="right" vertical="center" wrapText="1"/>
    </xf>
    <xf numFmtId="0" fontId="4" fillId="0" borderId="52" xfId="0" applyFont="1" applyFill="1" applyBorder="1" applyAlignment="1">
      <alignment vertical="top" wrapText="1"/>
    </xf>
    <xf numFmtId="0" fontId="8" fillId="0" borderId="52" xfId="2" applyFont="1" applyFill="1" applyBorder="1" applyAlignment="1">
      <alignment vertical="top" wrapText="1"/>
    </xf>
    <xf numFmtId="1" fontId="4" fillId="0" borderId="52" xfId="0" applyNumberFormat="1" applyFont="1" applyFill="1" applyBorder="1" applyAlignment="1">
      <alignment horizontal="left" vertical="top" wrapText="1"/>
    </xf>
    <xf numFmtId="0" fontId="4" fillId="0" borderId="52" xfId="2" applyFont="1" applyFill="1" applyBorder="1" applyAlignment="1">
      <alignment horizontal="left" vertical="top" wrapText="1"/>
    </xf>
    <xf numFmtId="0" fontId="4" fillId="0" borderId="52" xfId="0" applyFont="1" applyFill="1" applyBorder="1" applyAlignment="1">
      <alignment vertical="top"/>
    </xf>
    <xf numFmtId="1" fontId="6" fillId="0" borderId="52" xfId="0" applyNumberFormat="1" applyFont="1" applyFill="1" applyBorder="1" applyAlignment="1">
      <alignment horizontal="left" vertical="top" wrapText="1"/>
    </xf>
    <xf numFmtId="0" fontId="0" fillId="0" borderId="57" xfId="2" applyFont="1" applyFill="1" applyBorder="1" applyAlignment="1">
      <alignment vertical="top" wrapText="1"/>
    </xf>
    <xf numFmtId="0" fontId="4" fillId="0" borderId="57" xfId="0" applyFont="1" applyFill="1" applyBorder="1" applyAlignment="1">
      <alignment vertical="top"/>
    </xf>
    <xf numFmtId="0" fontId="3" fillId="0" borderId="63" xfId="2" applyFont="1" applyFill="1" applyBorder="1" applyAlignment="1">
      <alignment horizontal="right" vertical="top" wrapText="1"/>
    </xf>
    <xf numFmtId="0" fontId="2" fillId="0" borderId="52" xfId="2" applyFill="1" applyBorder="1" applyAlignment="1">
      <alignment vertical="top" wrapText="1"/>
    </xf>
    <xf numFmtId="0" fontId="2" fillId="2" borderId="86" xfId="2" applyFill="1" applyBorder="1" applyAlignment="1">
      <alignment horizontal="right" vertical="center" wrapText="1"/>
    </xf>
    <xf numFmtId="0" fontId="2" fillId="2" borderId="77" xfId="2" applyFill="1" applyBorder="1" applyAlignment="1">
      <alignment horizontal="right" vertical="center" wrapText="1"/>
    </xf>
    <xf numFmtId="0" fontId="0" fillId="0" borderId="81" xfId="2" applyFont="1" applyFill="1" applyBorder="1" applyAlignment="1">
      <alignment vertical="top" wrapText="1"/>
    </xf>
    <xf numFmtId="0" fontId="8" fillId="0" borderId="52" xfId="2" applyFont="1" applyBorder="1" applyAlignment="1">
      <alignment vertical="top" wrapText="1"/>
    </xf>
    <xf numFmtId="0" fontId="0" fillId="0" borderId="63" xfId="2" applyFont="1" applyBorder="1" applyAlignment="1">
      <alignment vertical="top" wrapText="1"/>
    </xf>
    <xf numFmtId="0" fontId="2" fillId="0" borderId="52" xfId="2" applyBorder="1" applyAlignment="1">
      <alignment vertical="top" wrapText="1"/>
    </xf>
    <xf numFmtId="0" fontId="38" fillId="0" borderId="63" xfId="2" applyFont="1" applyBorder="1" applyAlignment="1">
      <alignment horizontal="right" vertical="top" wrapText="1"/>
    </xf>
    <xf numFmtId="0" fontId="0" fillId="0" borderId="52" xfId="0" applyFont="1" applyFill="1" applyBorder="1" applyAlignment="1">
      <alignment vertical="top" wrapText="1"/>
    </xf>
    <xf numFmtId="0" fontId="0" fillId="0" borderId="52" xfId="2" applyFont="1" applyFill="1" applyBorder="1" applyAlignment="1">
      <alignment horizontal="left" vertical="top" wrapText="1"/>
    </xf>
    <xf numFmtId="0" fontId="4" fillId="0" borderId="29" xfId="2" applyFont="1" applyFill="1" applyBorder="1" applyAlignment="1">
      <alignment horizontal="left" vertical="top" wrapText="1"/>
    </xf>
    <xf numFmtId="0" fontId="0" fillId="0" borderId="82" xfId="0" applyFill="1" applyBorder="1" applyAlignment="1">
      <alignment horizontal="right" vertical="center"/>
    </xf>
    <xf numFmtId="0" fontId="3" fillId="0" borderId="63" xfId="2" applyFont="1" applyBorder="1" applyAlignment="1">
      <alignment horizontal="right" vertical="top" wrapText="1"/>
    </xf>
    <xf numFmtId="0" fontId="0" fillId="0" borderId="87" xfId="0" applyFill="1" applyBorder="1" applyAlignment="1">
      <alignment vertical="top" wrapText="1"/>
    </xf>
    <xf numFmtId="0" fontId="0" fillId="0" borderId="52" xfId="0" applyFill="1" applyBorder="1" applyAlignment="1">
      <alignment vertical="top" wrapText="1"/>
    </xf>
    <xf numFmtId="0" fontId="0" fillId="0" borderId="52" xfId="2" applyFont="1" applyFill="1" applyBorder="1">
      <alignment vertical="top"/>
    </xf>
    <xf numFmtId="0" fontId="0" fillId="0" borderId="52" xfId="2" applyFont="1" applyFill="1" applyBorder="1" applyAlignment="1">
      <alignment horizontal="right" vertical="top"/>
    </xf>
    <xf numFmtId="0" fontId="0" fillId="0" borderId="52" xfId="2" applyFont="1" applyFill="1" applyBorder="1" applyAlignment="1">
      <alignment horizontal="left" vertical="top"/>
    </xf>
    <xf numFmtId="0" fontId="3" fillId="0" borderId="52" xfId="2" applyFont="1" applyBorder="1" applyAlignment="1">
      <alignment horizontal="right" vertical="top" wrapText="1"/>
    </xf>
    <xf numFmtId="0" fontId="2" fillId="0" borderId="82" xfId="2" applyBorder="1" applyAlignment="1">
      <alignment horizontal="right" vertical="center"/>
    </xf>
    <xf numFmtId="0" fontId="2" fillId="0" borderId="83" xfId="2" applyBorder="1" applyAlignment="1">
      <alignment horizontal="right" vertical="center"/>
    </xf>
    <xf numFmtId="0" fontId="2" fillId="0" borderId="88" xfId="2" applyBorder="1" applyAlignment="1">
      <alignment horizontal="right" vertical="center"/>
    </xf>
    <xf numFmtId="0" fontId="2" fillId="2" borderId="83" xfId="2" applyFill="1" applyBorder="1" applyAlignment="1">
      <alignment horizontal="right" vertical="center"/>
    </xf>
    <xf numFmtId="0" fontId="2" fillId="0" borderId="86" xfId="2" applyBorder="1" applyAlignment="1">
      <alignment horizontal="right" vertical="center"/>
    </xf>
    <xf numFmtId="0" fontId="2" fillId="0" borderId="85" xfId="2" applyBorder="1" applyAlignment="1">
      <alignment horizontal="right" vertical="center"/>
    </xf>
    <xf numFmtId="0" fontId="0" fillId="0" borderId="83" xfId="0" applyBorder="1" applyAlignment="1">
      <alignment horizontal="right" vertical="center" wrapText="1"/>
    </xf>
    <xf numFmtId="0" fontId="4" fillId="0" borderId="63" xfId="0" applyFont="1" applyFill="1" applyBorder="1" applyAlignment="1">
      <alignment vertical="top" wrapText="1"/>
    </xf>
    <xf numFmtId="0" fontId="6" fillId="0" borderId="52" xfId="2" applyFont="1" applyFill="1" applyBorder="1" applyAlignment="1">
      <alignment vertical="top" wrapText="1"/>
    </xf>
    <xf numFmtId="0" fontId="6" fillId="0" borderId="52" xfId="2" applyFont="1" applyFill="1" applyBorder="1" applyAlignment="1">
      <alignment horizontal="left" vertical="top" wrapText="1"/>
    </xf>
    <xf numFmtId="0" fontId="4" fillId="0" borderId="52" xfId="2" applyFont="1" applyFill="1" applyBorder="1" applyAlignment="1">
      <alignment vertical="top" wrapText="1"/>
    </xf>
    <xf numFmtId="0" fontId="0" fillId="0" borderId="63" xfId="0" applyFill="1" applyBorder="1" applyAlignment="1">
      <alignment vertical="top" wrapText="1"/>
    </xf>
    <xf numFmtId="0" fontId="0" fillId="0" borderId="52" xfId="0" applyFont="1" applyFill="1" applyBorder="1" applyAlignment="1">
      <alignment horizontal="right" vertical="top" wrapText="1"/>
    </xf>
    <xf numFmtId="0" fontId="4" fillId="0" borderId="52" xfId="2" applyFont="1" applyFill="1" applyBorder="1" applyAlignment="1">
      <alignment horizontal="right" vertical="top" wrapText="1"/>
    </xf>
    <xf numFmtId="0" fontId="4" fillId="0" borderId="57" xfId="0" applyFont="1" applyFill="1" applyBorder="1" applyAlignment="1">
      <alignment vertical="top" wrapText="1"/>
    </xf>
    <xf numFmtId="0" fontId="4" fillId="0" borderId="85" xfId="2" applyFont="1" applyFill="1" applyBorder="1" applyAlignment="1">
      <alignment horizontal="right" vertical="center" wrapText="1"/>
    </xf>
    <xf numFmtId="0" fontId="0" fillId="0" borderId="83" xfId="2" applyFont="1" applyFill="1" applyBorder="1" applyAlignment="1">
      <alignment horizontal="right" vertical="center" wrapText="1"/>
    </xf>
    <xf numFmtId="0" fontId="2" fillId="0" borderId="84" xfId="2" applyBorder="1" applyAlignment="1">
      <alignment horizontal="right" vertical="center"/>
    </xf>
    <xf numFmtId="0" fontId="6" fillId="0" borderId="63" xfId="0" applyFont="1" applyFill="1" applyBorder="1" applyAlignment="1">
      <alignment horizontal="left" vertical="top" wrapText="1"/>
    </xf>
    <xf numFmtId="0" fontId="0" fillId="0" borderId="87" xfId="2" applyFont="1" applyFill="1" applyBorder="1" applyAlignment="1">
      <alignment vertical="top" wrapText="1"/>
    </xf>
    <xf numFmtId="0" fontId="4" fillId="0" borderId="63" xfId="2" applyFont="1" applyFill="1" applyBorder="1" applyAlignment="1">
      <alignment horizontal="left" vertical="top" wrapText="1"/>
    </xf>
    <xf numFmtId="0" fontId="0" fillId="0" borderId="85" xfId="2" applyFont="1" applyFill="1" applyBorder="1" applyAlignment="1">
      <alignment horizontal="right" vertical="center" wrapText="1"/>
    </xf>
    <xf numFmtId="0" fontId="0" fillId="0" borderId="63" xfId="0" applyFont="1" applyFill="1" applyBorder="1" applyAlignment="1">
      <alignment vertical="top" wrapText="1"/>
    </xf>
    <xf numFmtId="0" fontId="6" fillId="0" borderId="52" xfId="0" applyFont="1" applyFill="1" applyBorder="1" applyAlignment="1">
      <alignment vertical="top" wrapText="1"/>
    </xf>
    <xf numFmtId="0" fontId="0" fillId="0" borderId="87" xfId="0" applyFont="1" applyFill="1" applyBorder="1" applyAlignment="1">
      <alignment vertical="top" wrapText="1"/>
    </xf>
    <xf numFmtId="0" fontId="0" fillId="0" borderId="59" xfId="0" applyFont="1" applyFill="1" applyBorder="1" applyAlignment="1">
      <alignment vertical="top" wrapText="1"/>
    </xf>
    <xf numFmtId="0" fontId="2" fillId="0" borderId="82" xfId="0" applyFont="1" applyBorder="1" applyAlignment="1">
      <alignment horizontal="right" vertical="center" wrapText="1"/>
    </xf>
    <xf numFmtId="0" fontId="2" fillId="0" borderId="83" xfId="0" applyFont="1" applyBorder="1" applyAlignment="1">
      <alignment horizontal="right" vertical="center" wrapText="1"/>
    </xf>
    <xf numFmtId="0" fontId="2" fillId="0" borderId="83" xfId="0" applyFont="1" applyFill="1" applyBorder="1" applyAlignment="1">
      <alignment horizontal="right" vertical="center" wrapText="1"/>
    </xf>
    <xf numFmtId="0" fontId="2" fillId="0" borderId="84" xfId="0" applyFont="1" applyBorder="1" applyAlignment="1">
      <alignment horizontal="right" vertical="center" wrapText="1"/>
    </xf>
    <xf numFmtId="0" fontId="0" fillId="0" borderId="81" xfId="2" applyFont="1" applyBorder="1" applyAlignment="1">
      <alignment vertical="top" wrapText="1"/>
    </xf>
    <xf numFmtId="0" fontId="0" fillId="0" borderId="52" xfId="2" applyFont="1" applyBorder="1" applyAlignment="1">
      <alignment horizontal="left" vertical="top" wrapText="1"/>
    </xf>
    <xf numFmtId="0" fontId="8" fillId="0" borderId="52" xfId="2" applyFont="1" applyBorder="1" applyAlignment="1">
      <alignment horizontal="left" vertical="top" wrapText="1"/>
    </xf>
    <xf numFmtId="0" fontId="8" fillId="0" borderId="57" xfId="2" applyFont="1" applyBorder="1" applyAlignment="1">
      <alignment vertical="top" wrapText="1"/>
    </xf>
    <xf numFmtId="0" fontId="8" fillId="0" borderId="63" xfId="2" applyFont="1" applyFill="1" applyBorder="1" applyAlignment="1">
      <alignment vertical="top" wrapText="1"/>
    </xf>
    <xf numFmtId="0" fontId="0" fillId="0" borderId="52" xfId="2" applyFont="1" applyBorder="1" applyAlignment="1">
      <alignment horizontal="right" vertical="top" wrapText="1"/>
    </xf>
    <xf numFmtId="0" fontId="2" fillId="2" borderId="85" xfId="2" applyFill="1" applyBorder="1" applyAlignment="1">
      <alignment horizontal="center" vertical="center" wrapText="1"/>
    </xf>
    <xf numFmtId="0" fontId="2" fillId="0" borderId="29" xfId="2" applyBorder="1" applyAlignment="1">
      <alignment horizontal="right" vertical="top" wrapText="1"/>
    </xf>
    <xf numFmtId="0" fontId="2" fillId="2" borderId="82" xfId="2" applyFill="1" applyBorder="1" applyAlignment="1">
      <alignment horizontal="center" vertical="center" wrapText="1"/>
    </xf>
    <xf numFmtId="0" fontId="2" fillId="0" borderId="88" xfId="2" applyBorder="1" applyAlignment="1">
      <alignment horizontal="right" vertical="center" wrapText="1"/>
    </xf>
    <xf numFmtId="0" fontId="2" fillId="2" borderId="83" xfId="2" applyFill="1" applyBorder="1" applyAlignment="1">
      <alignment horizontal="center" vertical="center" wrapText="1"/>
    </xf>
    <xf numFmtId="0" fontId="3" fillId="0" borderId="82" xfId="2" applyFont="1" applyBorder="1" applyAlignment="1">
      <alignment horizontal="center" wrapText="1"/>
    </xf>
    <xf numFmtId="0" fontId="4" fillId="0" borderId="52" xfId="0" applyFont="1" applyBorder="1" applyAlignment="1">
      <alignment vertical="top" wrapText="1"/>
    </xf>
    <xf numFmtId="0" fontId="0" fillId="0" borderId="89" xfId="0" applyFont="1" applyBorder="1" applyAlignment="1">
      <alignment horizontal="center" vertical="center" wrapText="1"/>
    </xf>
    <xf numFmtId="0" fontId="0" fillId="0" borderId="73" xfId="0" applyFont="1" applyBorder="1" applyAlignment="1">
      <alignment horizontal="right" vertical="center" wrapText="1"/>
    </xf>
    <xf numFmtId="0" fontId="0" fillId="2" borderId="74" xfId="0" applyFill="1" applyBorder="1" applyAlignment="1">
      <alignment horizontal="right" vertical="center" wrapText="1"/>
    </xf>
    <xf numFmtId="0" fontId="0" fillId="0" borderId="74" xfId="0" applyBorder="1" applyAlignment="1">
      <alignment horizontal="right" vertical="center" wrapText="1"/>
    </xf>
    <xf numFmtId="0" fontId="0" fillId="0" borderId="74" xfId="0" applyNumberFormat="1" applyBorder="1" applyAlignment="1" applyProtection="1">
      <alignment horizontal="right" vertical="center" wrapText="1"/>
      <protection locked="0"/>
    </xf>
    <xf numFmtId="0" fontId="0" fillId="2" borderId="74" xfId="0" applyNumberFormat="1" applyFill="1" applyBorder="1" applyAlignment="1" applyProtection="1">
      <alignment horizontal="right" vertical="center" wrapText="1"/>
      <protection locked="0"/>
    </xf>
    <xf numFmtId="0" fontId="0" fillId="0" borderId="75" xfId="0" applyNumberFormat="1" applyBorder="1" applyAlignment="1" applyProtection="1">
      <alignment horizontal="right" vertical="center" wrapText="1"/>
      <protection locked="0"/>
    </xf>
    <xf numFmtId="0" fontId="0" fillId="0" borderId="82" xfId="0" applyFont="1" applyBorder="1" applyAlignment="1">
      <alignment horizontal="center" wrapText="1"/>
    </xf>
    <xf numFmtId="0" fontId="0" fillId="0" borderId="85" xfId="0" applyFont="1" applyBorder="1" applyAlignment="1">
      <alignment horizontal="right" vertical="center" wrapText="1"/>
    </xf>
    <xf numFmtId="0" fontId="0" fillId="0" borderId="83" xfId="0" applyNumberFormat="1" applyBorder="1" applyAlignment="1" applyProtection="1">
      <alignment horizontal="right" vertical="center" wrapText="1"/>
      <protection locked="0"/>
    </xf>
    <xf numFmtId="0" fontId="0" fillId="0" borderId="84" xfId="0" applyNumberFormat="1" applyBorder="1" applyAlignment="1" applyProtection="1">
      <alignment horizontal="right" vertical="center" wrapText="1"/>
      <protection locked="0"/>
    </xf>
    <xf numFmtId="0" fontId="8" fillId="0" borderId="87" xfId="0" applyFont="1" applyFill="1" applyBorder="1" applyAlignment="1">
      <alignment vertical="top" wrapText="1"/>
    </xf>
    <xf numFmtId="0" fontId="0" fillId="0" borderId="0" xfId="0" applyAlignment="1">
      <alignment wrapText="1"/>
    </xf>
    <xf numFmtId="0" fontId="2" fillId="0" borderId="0" xfId="2" applyAlignment="1">
      <alignment vertical="top" wrapText="1"/>
    </xf>
    <xf numFmtId="0" fontId="39" fillId="0" borderId="0" xfId="0" applyFont="1" applyAlignment="1">
      <alignment vertical="center"/>
    </xf>
    <xf numFmtId="1" fontId="6" fillId="0" borderId="0" xfId="0" applyNumberFormat="1" applyFont="1" applyFill="1" applyBorder="1" applyAlignment="1">
      <alignment horizontal="left" vertical="top" wrapText="1"/>
    </xf>
    <xf numFmtId="0" fontId="2" fillId="0" borderId="77" xfId="2" applyBorder="1" applyAlignment="1">
      <alignment horizontal="right" vertical="center" wrapText="1"/>
    </xf>
    <xf numFmtId="0" fontId="0" fillId="0" borderId="0" xfId="0" applyFill="1" applyAlignment="1">
      <alignment vertical="top" wrapText="1"/>
    </xf>
    <xf numFmtId="0" fontId="0" fillId="0" borderId="0" xfId="2" applyFont="1" applyFill="1" applyAlignment="1">
      <alignment horizontal="center" vertical="top" wrapText="1"/>
    </xf>
    <xf numFmtId="0" fontId="8" fillId="0" borderId="52" xfId="0" applyFont="1" applyFill="1" applyBorder="1" applyAlignment="1">
      <alignment horizontal="right" vertical="top" wrapText="1"/>
    </xf>
    <xf numFmtId="0" fontId="8" fillId="0" borderId="52" xfId="0" applyFont="1" applyFill="1" applyBorder="1" applyAlignment="1">
      <alignment horizontal="right" vertical="top"/>
    </xf>
    <xf numFmtId="0" fontId="0" fillId="0" borderId="29" xfId="2" applyFont="1" applyBorder="1" applyAlignment="1">
      <alignment vertical="top" wrapText="1"/>
    </xf>
    <xf numFmtId="0" fontId="3" fillId="0" borderId="90" xfId="2" applyFont="1" applyBorder="1" applyAlignment="1">
      <alignment horizontal="right" vertical="top" wrapText="1"/>
    </xf>
    <xf numFmtId="0" fontId="8" fillId="0" borderId="57" xfId="0" applyFont="1" applyFill="1" applyBorder="1" applyAlignment="1">
      <alignment horizontal="right" vertical="top"/>
    </xf>
    <xf numFmtId="0" fontId="8" fillId="0" borderId="0" xfId="2" applyFont="1" applyFill="1" applyAlignment="1">
      <alignment horizontal="center" vertical="center" wrapText="1"/>
    </xf>
    <xf numFmtId="0" fontId="0" fillId="0" borderId="0" xfId="0" applyAlignment="1">
      <alignment wrapText="1"/>
    </xf>
    <xf numFmtId="0" fontId="2" fillId="2" borderId="83" xfId="2" applyFill="1" applyBorder="1" applyAlignment="1">
      <alignment horizontal="right" vertical="center" wrapText="1"/>
    </xf>
    <xf numFmtId="0" fontId="4" fillId="0" borderId="91" xfId="2" applyFont="1" applyFill="1" applyBorder="1" applyAlignment="1">
      <alignment horizontal="left" vertical="top" wrapText="1"/>
    </xf>
    <xf numFmtId="0" fontId="10" fillId="0" borderId="0" xfId="2" applyFont="1" applyFill="1" applyAlignment="1">
      <alignment vertical="top" wrapText="1"/>
    </xf>
    <xf numFmtId="0" fontId="10" fillId="0" borderId="0" xfId="0" applyFont="1" applyFill="1" applyAlignment="1">
      <alignment wrapText="1"/>
    </xf>
    <xf numFmtId="0" fontId="10" fillId="0" borderId="0" xfId="2" applyFont="1" applyFill="1" applyAlignment="1">
      <alignment horizontal="center" vertical="top" wrapText="1"/>
    </xf>
    <xf numFmtId="0" fontId="10" fillId="0" borderId="0" xfId="0" applyFont="1" applyFill="1" applyAlignment="1">
      <alignment horizontal="center" wrapText="1"/>
    </xf>
    <xf numFmtId="0" fontId="0" fillId="0" borderId="25" xfId="0" applyFill="1" applyBorder="1" applyAlignment="1">
      <alignment vertical="top" wrapText="1"/>
    </xf>
    <xf numFmtId="0" fontId="2" fillId="0" borderId="52" xfId="2" applyFont="1" applyFill="1" applyBorder="1" applyAlignment="1">
      <alignment horizontal="left" vertical="top" wrapText="1"/>
    </xf>
    <xf numFmtId="0" fontId="0" fillId="0" borderId="90" xfId="2" applyFont="1" applyFill="1" applyBorder="1" applyAlignment="1">
      <alignment vertical="top" wrapText="1"/>
    </xf>
    <xf numFmtId="0" fontId="0" fillId="0" borderId="92" xfId="2" applyFont="1" applyFill="1" applyBorder="1" applyAlignment="1">
      <alignment vertical="top" wrapText="1"/>
    </xf>
    <xf numFmtId="0" fontId="8" fillId="0" borderId="0" xfId="0" applyFont="1" applyFill="1" applyAlignment="1">
      <alignment vertical="top" wrapText="1"/>
    </xf>
    <xf numFmtId="0" fontId="0" fillId="0" borderId="52" xfId="2" applyFont="1" applyFill="1" applyBorder="1" applyAlignment="1">
      <alignment horizontal="right" vertical="top" wrapText="1"/>
    </xf>
    <xf numFmtId="0" fontId="0" fillId="0" borderId="2" xfId="2" applyFont="1" applyFill="1" applyBorder="1" applyAlignment="1">
      <alignment horizontal="right" vertical="top" wrapText="1"/>
    </xf>
    <xf numFmtId="0" fontId="10" fillId="0" borderId="0" xfId="0" applyFont="1" applyFill="1" applyAlignment="1">
      <alignment vertical="top" wrapText="1"/>
    </xf>
    <xf numFmtId="0" fontId="40" fillId="0" borderId="52" xfId="2" applyFont="1" applyBorder="1" applyAlignment="1">
      <alignment horizontal="right" vertical="top" wrapText="1"/>
    </xf>
    <xf numFmtId="0" fontId="2" fillId="0" borderId="52" xfId="2" applyFont="1" applyFill="1" applyBorder="1" applyAlignment="1">
      <alignment vertical="top" wrapText="1"/>
    </xf>
    <xf numFmtId="0" fontId="2" fillId="0" borderId="0" xfId="2" applyFont="1" applyAlignment="1">
      <alignment horizontal="center" vertical="center"/>
    </xf>
    <xf numFmtId="0" fontId="0" fillId="0" borderId="0" xfId="0" applyAlignment="1">
      <alignment wrapText="1"/>
    </xf>
    <xf numFmtId="0" fontId="2" fillId="0" borderId="0" xfId="2" applyAlignment="1">
      <alignment vertical="top" wrapText="1"/>
    </xf>
    <xf numFmtId="0" fontId="0" fillId="0" borderId="0" xfId="0" applyAlignment="1">
      <alignment wrapText="1"/>
    </xf>
    <xf numFmtId="0" fontId="4" fillId="0" borderId="52" xfId="0" applyFont="1" applyFill="1" applyBorder="1" applyAlignment="1">
      <alignment horizontal="right" vertical="top" wrapText="1"/>
    </xf>
    <xf numFmtId="0" fontId="2" fillId="0" borderId="0" xfId="2" applyAlignment="1">
      <alignment vertical="top" wrapText="1"/>
    </xf>
    <xf numFmtId="0" fontId="3" fillId="0" borderId="94" xfId="2" applyFont="1" applyBorder="1" applyAlignment="1">
      <alignment horizontal="center" vertical="top" wrapText="1"/>
    </xf>
    <xf numFmtId="0" fontId="2" fillId="0" borderId="95" xfId="2" applyBorder="1" applyAlignment="1">
      <alignment horizontal="right" vertical="center" wrapText="1"/>
    </xf>
    <xf numFmtId="0" fontId="11" fillId="0" borderId="57" xfId="2" applyFont="1" applyBorder="1" applyAlignment="1">
      <alignment horizontal="right" vertical="top" wrapText="1"/>
    </xf>
    <xf numFmtId="0" fontId="11" fillId="0" borderId="93" xfId="2" applyFont="1" applyBorder="1" applyAlignment="1">
      <alignment horizontal="center" vertical="top" wrapText="1"/>
    </xf>
    <xf numFmtId="0" fontId="10" fillId="0" borderId="96" xfId="2" applyFont="1" applyFill="1" applyBorder="1" applyAlignment="1">
      <alignment vertical="top" wrapText="1"/>
    </xf>
    <xf numFmtId="0" fontId="39" fillId="0" borderId="0" xfId="0" applyFont="1" applyFill="1" applyAlignment="1">
      <alignment vertical="center"/>
    </xf>
    <xf numFmtId="0" fontId="2" fillId="0" borderId="0" xfId="2" applyFill="1" applyAlignment="1">
      <alignment horizontal="right" vertical="center"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3" fillId="0" borderId="0" xfId="2" applyFont="1" applyAlignment="1">
      <alignment horizontal="left" vertical="top" wrapText="1"/>
    </xf>
    <xf numFmtId="0" fontId="0" fillId="0" borderId="0" xfId="0" applyFont="1" applyAlignment="1">
      <alignment vertical="top" wrapText="1"/>
    </xf>
    <xf numFmtId="0" fontId="0" fillId="0" borderId="0" xfId="0" applyAlignment="1">
      <alignment wrapText="1"/>
    </xf>
    <xf numFmtId="0" fontId="3" fillId="0" borderId="0" xfId="2" applyFont="1" applyAlignment="1">
      <alignment vertical="top" wrapText="1"/>
    </xf>
    <xf numFmtId="0" fontId="2" fillId="0" borderId="0" xfId="2" applyAlignment="1">
      <alignment vertical="top" wrapText="1"/>
    </xf>
    <xf numFmtId="0" fontId="0" fillId="0" borderId="0" xfId="0" applyFill="1" applyBorder="1" applyAlignment="1">
      <alignment vertical="top" wrapText="1"/>
    </xf>
    <xf numFmtId="0" fontId="0" fillId="0" borderId="0" xfId="0" applyFill="1" applyAlignment="1">
      <alignment wrapText="1"/>
    </xf>
    <xf numFmtId="0" fontId="0" fillId="0" borderId="0" xfId="0" applyFill="1" applyBorder="1" applyAlignment="1">
      <alignment wrapText="1"/>
    </xf>
    <xf numFmtId="0" fontId="2" fillId="0" borderId="0" xfId="2" applyAlignment="1">
      <alignment horizontal="center" vertical="center" wrapText="1"/>
    </xf>
    <xf numFmtId="0" fontId="2" fillId="0" borderId="0" xfId="2" applyAlignment="1">
      <alignment horizontal="left" vertical="top" wrapText="1"/>
    </xf>
    <xf numFmtId="0" fontId="23" fillId="0" borderId="0" xfId="0" applyFont="1" applyBorder="1" applyAlignment="1">
      <alignment horizontal="center" vertical="center"/>
    </xf>
    <xf numFmtId="0" fontId="22" fillId="0" borderId="0" xfId="0" applyFont="1" applyAlignment="1">
      <alignment horizontal="right" vertical="center"/>
    </xf>
    <xf numFmtId="0" fontId="22" fillId="0" borderId="0" xfId="0" applyFont="1" applyBorder="1" applyAlignment="1">
      <alignment horizontal="right" vertical="center"/>
    </xf>
    <xf numFmtId="0" fontId="22" fillId="0" borderId="62" xfId="0" applyFont="1" applyBorder="1" applyAlignment="1">
      <alignment horizontal="center" vertical="center"/>
    </xf>
    <xf numFmtId="0" fontId="18" fillId="0" borderId="0" xfId="0" applyFont="1" applyBorder="1" applyAlignment="1">
      <alignment horizontal="right" vertical="center"/>
    </xf>
    <xf numFmtId="0" fontId="23" fillId="0" borderId="62" xfId="0" applyFont="1" applyBorder="1" applyAlignment="1">
      <alignment horizontal="center" vertical="center"/>
    </xf>
    <xf numFmtId="0" fontId="22" fillId="0" borderId="0" xfId="0" applyFont="1" applyBorder="1" applyAlignment="1">
      <alignment horizontal="left"/>
    </xf>
    <xf numFmtId="14" fontId="22" fillId="0" borderId="0" xfId="0" applyNumberFormat="1" applyFont="1" applyBorder="1" applyAlignment="1"/>
    <xf numFmtId="0" fontId="18" fillId="0" borderId="0" xfId="0" applyFont="1" applyAlignment="1">
      <alignment horizontal="right"/>
    </xf>
    <xf numFmtId="0" fontId="33" fillId="0" borderId="0" xfId="0" applyFont="1" applyAlignment="1">
      <alignment horizontal="right" vertical="center"/>
    </xf>
    <xf numFmtId="0" fontId="29" fillId="0" borderId="0" xfId="0" applyFont="1" applyAlignment="1">
      <alignment horizontal="right"/>
    </xf>
    <xf numFmtId="0" fontId="0" fillId="0" borderId="0" xfId="2" applyFont="1" applyAlignment="1">
      <alignment horizontal="left" vertical="top" wrapText="1"/>
    </xf>
    <xf numFmtId="0" fontId="3" fillId="0" borderId="0" xfId="2" applyFont="1" applyAlignment="1">
      <alignment horizontal="center" vertical="top" wrapText="1"/>
    </xf>
    <xf numFmtId="0" fontId="3" fillId="0" borderId="0" xfId="2" applyFont="1" applyAlignment="1">
      <alignment horizontal="center" vertical="center" wrapText="1"/>
    </xf>
    <xf numFmtId="0" fontId="0" fillId="0" borderId="0" xfId="2" applyFont="1" applyAlignment="1">
      <alignment vertical="top" wrapText="1"/>
    </xf>
    <xf numFmtId="0" fontId="3" fillId="2" borderId="55" xfId="0" applyFont="1" applyFill="1" applyBorder="1" applyAlignment="1">
      <alignment horizontal="center" vertical="top" wrapText="1"/>
    </xf>
    <xf numFmtId="0" fontId="0" fillId="2" borderId="56" xfId="0" applyFill="1" applyBorder="1" applyAlignment="1">
      <alignment horizontal="center" vertical="top" wrapText="1"/>
    </xf>
    <xf numFmtId="0" fontId="4" fillId="0" borderId="0" xfId="0" applyFont="1" applyBorder="1" applyAlignment="1">
      <alignment horizontal="left" vertical="top" wrapText="1"/>
    </xf>
    <xf numFmtId="0" fontId="0" fillId="0" borderId="0" xfId="0" applyAlignment="1">
      <alignment vertical="top" wrapText="1"/>
    </xf>
    <xf numFmtId="0" fontId="0" fillId="0" borderId="54" xfId="0" applyBorder="1" applyAlignment="1">
      <alignment vertical="top" wrapText="1"/>
    </xf>
    <xf numFmtId="0" fontId="3" fillId="0" borderId="0" xfId="0" applyFont="1" applyAlignment="1">
      <alignment vertical="top" wrapText="1"/>
    </xf>
    <xf numFmtId="0" fontId="0" fillId="0" borderId="0" xfId="0" applyAlignment="1">
      <alignment horizontal="left" vertical="top" wrapText="1"/>
    </xf>
    <xf numFmtId="0" fontId="3" fillId="0" borderId="0" xfId="2" applyFont="1" applyAlignment="1">
      <alignment horizontal="left" vertical="top" wrapText="1"/>
    </xf>
    <xf numFmtId="0" fontId="4" fillId="0" borderId="0" xfId="2" applyFont="1" applyAlignment="1">
      <alignment horizontal="left" vertical="top" wrapText="1"/>
    </xf>
    <xf numFmtId="0" fontId="0" fillId="0" borderId="56" xfId="0" applyBorder="1" applyAlignment="1">
      <alignment horizontal="center" vertical="top" wrapText="1"/>
    </xf>
    <xf numFmtId="0" fontId="3" fillId="2" borderId="24" xfId="2" applyFont="1" applyFill="1" applyBorder="1" applyAlignment="1">
      <alignment horizontal="center" vertical="top" wrapText="1"/>
    </xf>
    <xf numFmtId="0" fontId="3" fillId="2" borderId="15" xfId="2" applyFont="1" applyFill="1" applyBorder="1" applyAlignment="1">
      <alignment horizontal="center" vertical="top" wrapText="1"/>
    </xf>
    <xf numFmtId="0" fontId="3" fillId="2" borderId="56" xfId="2" applyFont="1" applyFill="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2" borderId="16" xfId="2" applyFont="1" applyFill="1" applyBorder="1" applyAlignment="1">
      <alignment horizontal="center" vertical="top" wrapText="1"/>
    </xf>
    <xf numFmtId="0" fontId="3" fillId="2" borderId="70" xfId="2" applyFont="1" applyFill="1" applyBorder="1" applyAlignment="1">
      <alignment horizontal="center" vertical="top" wrapText="1"/>
    </xf>
    <xf numFmtId="0" fontId="0" fillId="0" borderId="15" xfId="0" applyBorder="1" applyAlignment="1">
      <alignment horizontal="center" vertical="top" wrapText="1"/>
    </xf>
    <xf numFmtId="0" fontId="0" fillId="0" borderId="0" xfId="0" applyFont="1" applyAlignment="1">
      <alignment vertical="top" wrapText="1"/>
    </xf>
    <xf numFmtId="0" fontId="0" fillId="0" borderId="0" xfId="0" applyAlignment="1">
      <alignment wrapText="1"/>
    </xf>
    <xf numFmtId="0" fontId="3" fillId="0" borderId="0" xfId="0" applyFont="1" applyAlignment="1">
      <alignment horizontal="left" vertical="top" wrapText="1"/>
    </xf>
    <xf numFmtId="0" fontId="0" fillId="0" borderId="0" xfId="0" applyFont="1" applyAlignment="1">
      <alignment horizontal="left" vertical="top" wrapText="1"/>
    </xf>
    <xf numFmtId="0" fontId="2" fillId="0" borderId="0" xfId="0" applyFont="1" applyAlignment="1">
      <alignment horizontal="left" vertical="top" wrapText="1"/>
    </xf>
    <xf numFmtId="0" fontId="0" fillId="0" borderId="0" xfId="0" applyFont="1" applyAlignment="1">
      <alignment horizontal="left" vertical="top" wrapText="1" indent="2"/>
    </xf>
    <xf numFmtId="0" fontId="2" fillId="0" borderId="1" xfId="2" applyBorder="1" applyAlignment="1">
      <alignment horizontal="left" vertical="top" wrapText="1"/>
    </xf>
    <xf numFmtId="0" fontId="3" fillId="2" borderId="24" xfId="2" applyFont="1" applyFill="1" applyBorder="1" applyAlignment="1">
      <alignment horizontal="center" vertical="top"/>
    </xf>
    <xf numFmtId="0" fontId="0" fillId="0" borderId="60" xfId="0" applyBorder="1" applyAlignment="1">
      <alignment vertical="top"/>
    </xf>
    <xf numFmtId="0" fontId="0" fillId="0" borderId="1" xfId="2" applyFont="1" applyBorder="1" applyAlignment="1">
      <alignment horizontal="left" vertical="top" wrapText="1"/>
    </xf>
    <xf numFmtId="0" fontId="0" fillId="2" borderId="15" xfId="0" applyFill="1" applyBorder="1" applyAlignment="1">
      <alignment vertical="top" wrapText="1"/>
    </xf>
    <xf numFmtId="0" fontId="0" fillId="0" borderId="15" xfId="0" applyBorder="1" applyAlignment="1">
      <alignment vertical="top"/>
    </xf>
    <xf numFmtId="0" fontId="3" fillId="0" borderId="0" xfId="2" applyFont="1" applyAlignment="1">
      <alignment vertical="top" wrapText="1"/>
    </xf>
    <xf numFmtId="0" fontId="2" fillId="0" borderId="0" xfId="2" applyAlignment="1">
      <alignment vertical="top" wrapText="1"/>
    </xf>
    <xf numFmtId="0" fontId="3" fillId="2" borderId="78" xfId="2" applyFont="1" applyFill="1" applyBorder="1" applyAlignment="1">
      <alignment horizontal="center" vertical="top" wrapText="1"/>
    </xf>
    <xf numFmtId="0" fontId="0" fillId="0" borderId="79" xfId="0" applyBorder="1" applyAlignment="1">
      <alignment horizontal="center" vertical="top" wrapText="1"/>
    </xf>
    <xf numFmtId="0" fontId="0" fillId="0" borderId="0" xfId="0" applyFill="1" applyBorder="1" applyAlignment="1">
      <alignment vertical="top" wrapText="1"/>
    </xf>
    <xf numFmtId="0" fontId="0" fillId="0" borderId="0" xfId="0" applyFill="1" applyAlignment="1">
      <alignment wrapText="1"/>
    </xf>
    <xf numFmtId="0" fontId="0" fillId="0" borderId="0" xfId="0" applyFill="1" applyBorder="1" applyAlignment="1">
      <alignment wrapText="1"/>
    </xf>
    <xf numFmtId="0" fontId="2" fillId="0" borderId="0" xfId="2" applyAlignment="1">
      <alignment horizontal="center" vertical="center" wrapText="1"/>
    </xf>
    <xf numFmtId="0" fontId="2" fillId="0" borderId="0" xfId="2" applyAlignment="1">
      <alignment horizontal="left" vertical="top" wrapText="1"/>
    </xf>
    <xf numFmtId="0" fontId="0" fillId="0" borderId="60" xfId="0" applyBorder="1" applyAlignment="1">
      <alignment horizontal="center" vertical="top" wrapText="1"/>
    </xf>
    <xf numFmtId="0" fontId="3" fillId="2" borderId="80" xfId="2" applyFont="1" applyFill="1" applyBorder="1" applyAlignment="1">
      <alignment horizontal="left" vertical="top" wrapText="1"/>
    </xf>
    <xf numFmtId="0" fontId="0" fillId="0" borderId="56" xfId="0" applyBorder="1" applyAlignment="1">
      <alignment wrapText="1"/>
    </xf>
    <xf numFmtId="0" fontId="0" fillId="0" borderId="56" xfId="0" applyBorder="1" applyAlignment="1">
      <alignment vertical="top" wrapText="1"/>
    </xf>
    <xf numFmtId="164" fontId="3" fillId="0" borderId="26" xfId="0" applyNumberFormat="1" applyFont="1" applyBorder="1" applyAlignment="1">
      <alignment horizontal="right"/>
    </xf>
    <xf numFmtId="164" fontId="3" fillId="0" borderId="0" xfId="0" applyNumberFormat="1" applyFont="1" applyBorder="1" applyAlignment="1">
      <alignment horizontal="right"/>
    </xf>
    <xf numFmtId="0" fontId="3" fillId="0" borderId="66" xfId="0" applyFont="1" applyBorder="1" applyAlignment="1">
      <alignment horizontal="center" vertical="center" wrapText="1"/>
    </xf>
    <xf numFmtId="0" fontId="0" fillId="0" borderId="67" xfId="0" applyBorder="1" applyAlignment="1">
      <alignment horizontal="center" vertical="center" wrapText="1"/>
    </xf>
    <xf numFmtId="0" fontId="0" fillId="0" borderId="65" xfId="0" applyBorder="1" applyAlignment="1">
      <alignment horizontal="center" vertical="center" wrapText="1"/>
    </xf>
    <xf numFmtId="0" fontId="12" fillId="6" borderId="52" xfId="0" applyFont="1" applyFill="1" applyBorder="1" applyAlignment="1">
      <alignment horizontal="center" vertical="center"/>
    </xf>
    <xf numFmtId="0" fontId="12" fillId="6" borderId="61" xfId="0" applyFont="1" applyFill="1" applyBorder="1" applyAlignment="1">
      <alignment horizontal="center" vertical="center"/>
    </xf>
    <xf numFmtId="0" fontId="12" fillId="6" borderId="53" xfId="0" applyFont="1" applyFill="1" applyBorder="1" applyAlignment="1">
      <alignment horizontal="center" vertical="center"/>
    </xf>
    <xf numFmtId="0" fontId="15" fillId="0" borderId="25" xfId="0" applyFont="1" applyBorder="1" applyAlignment="1">
      <alignment horizontal="center" vertical="center"/>
    </xf>
    <xf numFmtId="0" fontId="19" fillId="0" borderId="62" xfId="0" applyFont="1" applyBorder="1" applyAlignment="1" applyProtection="1">
      <alignment horizontal="center" shrinkToFit="1"/>
      <protection locked="0"/>
    </xf>
    <xf numFmtId="0" fontId="18" fillId="0" borderId="0" xfId="0" applyFont="1" applyAlignment="1">
      <alignment horizontal="right"/>
    </xf>
    <xf numFmtId="0" fontId="21" fillId="0" borderId="62" xfId="0" applyFont="1" applyBorder="1" applyAlignment="1" applyProtection="1">
      <alignment horizontal="center"/>
      <protection locked="0"/>
    </xf>
    <xf numFmtId="0" fontId="22" fillId="0" borderId="62" xfId="0" applyFont="1" applyBorder="1" applyAlignment="1">
      <alignment horizontal="center" vertical="center"/>
    </xf>
    <xf numFmtId="0" fontId="18" fillId="0" borderId="0" xfId="0" applyFont="1" applyBorder="1" applyAlignment="1">
      <alignment horizontal="right" vertical="center"/>
    </xf>
    <xf numFmtId="0" fontId="23" fillId="0" borderId="62" xfId="0" applyFont="1" applyBorder="1" applyAlignment="1">
      <alignment horizontal="center" vertical="center"/>
    </xf>
    <xf numFmtId="0" fontId="22" fillId="0" borderId="0" xfId="0" applyFont="1" applyBorder="1" applyAlignment="1">
      <alignment horizontal="left"/>
    </xf>
    <xf numFmtId="14" fontId="22" fillId="0" borderId="0" xfId="0" applyNumberFormat="1" applyFont="1" applyBorder="1" applyAlignment="1"/>
    <xf numFmtId="0" fontId="22" fillId="9" borderId="63" xfId="0" applyFont="1" applyFill="1" applyBorder="1" applyAlignment="1">
      <alignment horizontal="center" vertical="center"/>
    </xf>
    <xf numFmtId="0" fontId="22" fillId="9" borderId="62" xfId="0" applyFont="1" applyFill="1" applyBorder="1" applyAlignment="1">
      <alignment horizontal="center" vertical="center"/>
    </xf>
    <xf numFmtId="0" fontId="22" fillId="9" borderId="64" xfId="0" applyFont="1" applyFill="1" applyBorder="1" applyAlignment="1">
      <alignment horizontal="center" vertical="center"/>
    </xf>
    <xf numFmtId="0" fontId="23" fillId="0" borderId="61" xfId="0" applyFont="1" applyBorder="1" applyAlignment="1">
      <alignment horizontal="center" vertical="center"/>
    </xf>
    <xf numFmtId="0" fontId="23" fillId="0" borderId="52" xfId="0" applyFont="1" applyBorder="1" applyAlignment="1">
      <alignment horizontal="left" vertical="center"/>
    </xf>
    <xf numFmtId="0" fontId="23" fillId="0" borderId="61" xfId="0" applyFont="1" applyBorder="1" applyAlignment="1">
      <alignment horizontal="left" vertical="center"/>
    </xf>
    <xf numFmtId="0" fontId="23" fillId="0" borderId="53" xfId="0" applyFont="1" applyBorder="1" applyAlignment="1">
      <alignment horizontal="left" vertical="center"/>
    </xf>
    <xf numFmtId="0" fontId="23" fillId="0" borderId="53"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15" fillId="9" borderId="52" xfId="0" applyFont="1" applyFill="1" applyBorder="1" applyAlignment="1">
      <alignment horizontal="center"/>
    </xf>
    <xf numFmtId="0" fontId="15" fillId="9" borderId="61" xfId="0" applyFont="1" applyFill="1" applyBorder="1" applyAlignment="1">
      <alignment horizontal="center"/>
    </xf>
    <xf numFmtId="0" fontId="15" fillId="9" borderId="53" xfId="0" applyFont="1" applyFill="1" applyBorder="1" applyAlignment="1">
      <alignment horizontal="center"/>
    </xf>
    <xf numFmtId="0" fontId="15" fillId="0" borderId="61" xfId="0" applyFont="1" applyBorder="1" applyAlignment="1">
      <alignment horizontal="center"/>
    </xf>
    <xf numFmtId="0" fontId="15" fillId="0" borderId="53" xfId="0" applyFont="1" applyBorder="1" applyAlignment="1">
      <alignment horizontal="center"/>
    </xf>
    <xf numFmtId="0" fontId="23" fillId="0" borderId="0" xfId="0" applyFont="1" applyAlignment="1">
      <alignment horizontal="left"/>
    </xf>
    <xf numFmtId="0" fontId="22" fillId="9" borderId="52" xfId="0" applyFont="1" applyFill="1" applyBorder="1" applyAlignment="1">
      <alignment horizontal="center" vertical="center"/>
    </xf>
    <xf numFmtId="0" fontId="22" fillId="9" borderId="61" xfId="0" applyFont="1" applyFill="1" applyBorder="1" applyAlignment="1">
      <alignment horizontal="center" vertical="center"/>
    </xf>
    <xf numFmtId="0" fontId="23" fillId="9" borderId="61" xfId="0" applyFont="1" applyFill="1" applyBorder="1" applyAlignment="1" applyProtection="1">
      <alignment vertical="center"/>
      <protection locked="0"/>
    </xf>
    <xf numFmtId="0" fontId="23" fillId="0" borderId="61" xfId="0" applyFont="1" applyBorder="1" applyAlignment="1" applyProtection="1">
      <alignment vertical="center"/>
      <protection locked="0"/>
    </xf>
    <xf numFmtId="0" fontId="23" fillId="0" borderId="52" xfId="0" applyFont="1" applyBorder="1" applyAlignment="1" applyProtection="1">
      <alignment vertical="center"/>
      <protection locked="0"/>
    </xf>
    <xf numFmtId="0" fontId="23" fillId="0" borderId="14" xfId="0" applyFont="1" applyBorder="1" applyAlignment="1" applyProtection="1">
      <alignment vertical="center"/>
      <protection locked="0"/>
    </xf>
    <xf numFmtId="0" fontId="0" fillId="0" borderId="61" xfId="0" applyBorder="1" applyAlignment="1">
      <alignment horizontal="center" vertical="center"/>
    </xf>
    <xf numFmtId="0" fontId="0" fillId="0" borderId="53" xfId="0" applyBorder="1" applyAlignment="1">
      <alignment horizontal="center" vertical="center"/>
    </xf>
    <xf numFmtId="49" fontId="23" fillId="0" borderId="61" xfId="0" applyNumberFormat="1" applyFont="1" applyBorder="1" applyAlignment="1" applyProtection="1">
      <alignment horizontal="left"/>
      <protection locked="0"/>
    </xf>
    <xf numFmtId="0" fontId="23" fillId="0" borderId="52" xfId="0" applyFont="1" applyBorder="1" applyAlignment="1" applyProtection="1">
      <alignment horizontal="left" vertical="center"/>
      <protection locked="0"/>
    </xf>
    <xf numFmtId="0" fontId="23" fillId="0" borderId="61" xfId="0" applyFont="1" applyBorder="1" applyAlignment="1" applyProtection="1">
      <alignment horizontal="left" vertical="center"/>
      <protection locked="0"/>
    </xf>
    <xf numFmtId="0" fontId="23" fillId="0" borderId="53" xfId="0" applyFont="1" applyBorder="1" applyAlignment="1" applyProtection="1">
      <alignment horizontal="left" vertical="center"/>
      <protection locked="0"/>
    </xf>
    <xf numFmtId="0" fontId="22" fillId="9" borderId="52" xfId="0" applyFont="1" applyFill="1" applyBorder="1" applyAlignment="1" applyProtection="1">
      <alignment horizontal="center" vertical="center"/>
      <protection locked="0"/>
    </xf>
    <xf numFmtId="0" fontId="22" fillId="9" borderId="61" xfId="0" applyFont="1" applyFill="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49" fontId="23" fillId="0" borderId="2" xfId="0" applyNumberFormat="1" applyFont="1" applyBorder="1" applyAlignment="1" applyProtection="1">
      <alignment horizontal="left"/>
      <protection locked="0"/>
    </xf>
    <xf numFmtId="0" fontId="22" fillId="12" borderId="52" xfId="0" applyFont="1" applyFill="1" applyBorder="1" applyAlignment="1">
      <alignment horizontal="center" vertical="center"/>
    </xf>
    <xf numFmtId="0" fontId="22" fillId="12" borderId="61" xfId="0" applyFont="1" applyFill="1" applyBorder="1" applyAlignment="1">
      <alignment horizontal="center" vertical="center"/>
    </xf>
    <xf numFmtId="0" fontId="23" fillId="0" borderId="0" xfId="0" applyFont="1" applyBorder="1" applyAlignment="1">
      <alignment horizontal="center" vertical="center"/>
    </xf>
    <xf numFmtId="0" fontId="22" fillId="0" borderId="0" xfId="0" applyFont="1" applyAlignment="1">
      <alignment horizontal="right" vertical="center"/>
    </xf>
    <xf numFmtId="0" fontId="21" fillId="0" borderId="62" xfId="0" applyFont="1" applyBorder="1" applyAlignment="1">
      <alignment horizontal="center" vertical="center"/>
    </xf>
    <xf numFmtId="0" fontId="22" fillId="0" borderId="0" xfId="0" applyFont="1" applyBorder="1" applyAlignment="1">
      <alignment horizontal="right" vertical="center"/>
    </xf>
    <xf numFmtId="0" fontId="18" fillId="0" borderId="62" xfId="0" applyFont="1" applyBorder="1" applyAlignment="1">
      <alignment horizontal="center" vertical="center"/>
    </xf>
    <xf numFmtId="0" fontId="12" fillId="13" borderId="52" xfId="0" applyFont="1" applyFill="1" applyBorder="1" applyAlignment="1">
      <alignment horizontal="center" vertical="center"/>
    </xf>
    <xf numFmtId="0" fontId="12" fillId="13" borderId="61" xfId="0" applyFont="1" applyFill="1" applyBorder="1" applyAlignment="1">
      <alignment horizontal="center" vertical="center"/>
    </xf>
    <xf numFmtId="0" fontId="12" fillId="13" borderId="53" xfId="0" applyFont="1" applyFill="1" applyBorder="1" applyAlignment="1">
      <alignment horizontal="center" vertical="center"/>
    </xf>
    <xf numFmtId="0" fontId="27" fillId="0" borderId="25" xfId="0" applyFont="1" applyBorder="1" applyAlignment="1">
      <alignment horizontal="center" vertical="center"/>
    </xf>
    <xf numFmtId="0" fontId="30" fillId="0" borderId="62" xfId="0" applyFont="1" applyBorder="1" applyAlignment="1" applyProtection="1">
      <alignment horizontal="center" shrinkToFit="1"/>
      <protection locked="0"/>
    </xf>
    <xf numFmtId="0" fontId="32" fillId="0" borderId="62" xfId="0" applyFont="1" applyBorder="1" applyAlignment="1" applyProtection="1">
      <alignment horizontal="center"/>
      <protection locked="0"/>
    </xf>
    <xf numFmtId="0" fontId="29" fillId="0" borderId="0" xfId="0" applyFont="1" applyAlignment="1">
      <alignment horizontal="right"/>
    </xf>
    <xf numFmtId="0" fontId="29" fillId="0" borderId="61" xfId="0" applyFont="1" applyBorder="1" applyAlignment="1">
      <alignment horizontal="center" vertical="center"/>
    </xf>
    <xf numFmtId="0" fontId="29" fillId="0" borderId="61" xfId="0" applyFont="1" applyBorder="1" applyAlignment="1">
      <alignment horizontal="right" vertical="center"/>
    </xf>
    <xf numFmtId="165" fontId="29" fillId="0" borderId="61" xfId="0" applyNumberFormat="1" applyFont="1" applyBorder="1" applyAlignment="1">
      <alignment horizontal="center" vertical="center"/>
    </xf>
    <xf numFmtId="0" fontId="33" fillId="0" borderId="0" xfId="0" applyFont="1" applyAlignment="1">
      <alignment horizontal="left"/>
    </xf>
    <xf numFmtId="14" fontId="33" fillId="0" borderId="0" xfId="0" applyNumberFormat="1" applyFont="1" applyAlignment="1"/>
    <xf numFmtId="0" fontId="33" fillId="15" borderId="63" xfId="0" applyFont="1" applyFill="1" applyBorder="1" applyAlignment="1">
      <alignment horizontal="center" vertical="center"/>
    </xf>
    <xf numFmtId="0" fontId="33" fillId="15" borderId="62" xfId="0" applyFont="1" applyFill="1" applyBorder="1" applyAlignment="1">
      <alignment horizontal="center" vertical="center"/>
    </xf>
    <xf numFmtId="0" fontId="33" fillId="15" borderId="0" xfId="0" applyFont="1" applyFill="1" applyAlignment="1">
      <alignment horizontal="center" vertical="center"/>
    </xf>
    <xf numFmtId="0" fontId="33" fillId="15" borderId="54" xfId="0" applyFont="1" applyFill="1" applyBorder="1" applyAlignment="1">
      <alignment horizontal="center" vertical="center"/>
    </xf>
    <xf numFmtId="0" fontId="34" fillId="0" borderId="52" xfId="0" applyFont="1" applyBorder="1" applyAlignment="1">
      <alignment horizontal="left" vertical="center"/>
    </xf>
    <xf numFmtId="0" fontId="34" fillId="0" borderId="61" xfId="0" applyFont="1" applyBorder="1" applyAlignment="1">
      <alignment horizontal="left" vertical="center"/>
    </xf>
    <xf numFmtId="0" fontId="34" fillId="0" borderId="53" xfId="0" applyFont="1" applyBorder="1" applyAlignment="1">
      <alignment horizontal="left" vertical="center"/>
    </xf>
    <xf numFmtId="0" fontId="34" fillId="0" borderId="2" xfId="0" applyFont="1" applyBorder="1" applyAlignment="1" applyProtection="1">
      <alignment vertical="center"/>
      <protection locked="0"/>
    </xf>
    <xf numFmtId="0" fontId="27" fillId="15" borderId="52" xfId="0" applyFont="1" applyFill="1" applyBorder="1" applyAlignment="1">
      <alignment horizontal="center"/>
    </xf>
    <xf numFmtId="0" fontId="27" fillId="15" borderId="61" xfId="0" applyFont="1" applyFill="1" applyBorder="1" applyAlignment="1">
      <alignment horizontal="center"/>
    </xf>
    <xf numFmtId="0" fontId="27" fillId="15" borderId="53" xfId="0" applyFont="1" applyFill="1" applyBorder="1" applyAlignment="1">
      <alignment horizontal="center"/>
    </xf>
    <xf numFmtId="0" fontId="27" fillId="17" borderId="52" xfId="0" applyFont="1" applyFill="1" applyBorder="1" applyAlignment="1">
      <alignment horizontal="center"/>
    </xf>
    <xf numFmtId="0" fontId="27" fillId="17" borderId="61" xfId="0" applyFont="1" applyFill="1" applyBorder="1" applyAlignment="1">
      <alignment horizontal="center"/>
    </xf>
    <xf numFmtId="0" fontId="27" fillId="17" borderId="53" xfId="0" applyFont="1" applyFill="1" applyBorder="1" applyAlignment="1">
      <alignment horizontal="center"/>
    </xf>
    <xf numFmtId="0" fontId="33" fillId="15" borderId="52" xfId="0" applyFont="1" applyFill="1" applyBorder="1" applyAlignment="1">
      <alignment horizontal="center" vertical="center"/>
    </xf>
    <xf numFmtId="0" fontId="33" fillId="15" borderId="61" xfId="0" applyFont="1" applyFill="1" applyBorder="1" applyAlignment="1">
      <alignment horizontal="center" vertical="center"/>
    </xf>
    <xf numFmtId="0" fontId="34" fillId="0" borderId="52" xfId="0" applyFont="1" applyBorder="1" applyAlignment="1" applyProtection="1">
      <alignment horizontal="center" vertical="center"/>
      <protection locked="0"/>
    </xf>
    <xf numFmtId="0" fontId="34" fillId="0" borderId="61" xfId="0" applyFont="1" applyBorder="1" applyAlignment="1" applyProtection="1">
      <alignment horizontal="center" vertical="center"/>
      <protection locked="0"/>
    </xf>
    <xf numFmtId="0" fontId="34" fillId="0" borderId="53" xfId="0" applyFont="1" applyBorder="1" applyAlignment="1" applyProtection="1">
      <alignment horizontal="center" vertical="center"/>
      <protection locked="0"/>
    </xf>
    <xf numFmtId="49" fontId="34" fillId="0" borderId="52" xfId="0" applyNumberFormat="1" applyFont="1" applyBorder="1" applyAlignment="1" applyProtection="1">
      <alignment horizontal="left"/>
      <protection locked="0"/>
    </xf>
    <xf numFmtId="49" fontId="34" fillId="0" borderId="61" xfId="0" applyNumberFormat="1" applyFont="1" applyBorder="1" applyAlignment="1" applyProtection="1">
      <alignment horizontal="left"/>
      <protection locked="0"/>
    </xf>
    <xf numFmtId="49" fontId="34" fillId="0" borderId="53" xfId="0" applyNumberFormat="1" applyFont="1" applyBorder="1" applyAlignment="1" applyProtection="1">
      <alignment horizontal="left"/>
      <protection locked="0"/>
    </xf>
    <xf numFmtId="0" fontId="35" fillId="0" borderId="61" xfId="0" applyFont="1" applyBorder="1" applyAlignment="1">
      <alignment horizontal="center" vertical="center"/>
    </xf>
    <xf numFmtId="0" fontId="35" fillId="0" borderId="53" xfId="0" applyFont="1" applyBorder="1" applyAlignment="1">
      <alignment horizontal="center" vertical="center"/>
    </xf>
    <xf numFmtId="0" fontId="33" fillId="15" borderId="52" xfId="0" applyFont="1" applyFill="1" applyBorder="1" applyAlignment="1" applyProtection="1">
      <alignment horizontal="center" vertical="center"/>
      <protection locked="0"/>
    </xf>
    <xf numFmtId="0" fontId="33" fillId="15" borderId="61" xfId="0" applyFont="1" applyFill="1" applyBorder="1" applyAlignment="1" applyProtection="1">
      <alignment horizontal="center" vertical="center"/>
      <protection locked="0"/>
    </xf>
    <xf numFmtId="0" fontId="35" fillId="0" borderId="61" xfId="0" applyFont="1" applyBorder="1" applyAlignment="1" applyProtection="1">
      <alignment horizontal="center" vertical="center"/>
      <protection locked="0"/>
    </xf>
    <xf numFmtId="0" fontId="35" fillId="0" borderId="53" xfId="0" applyFont="1" applyBorder="1" applyAlignment="1" applyProtection="1">
      <alignment horizontal="center" vertical="center"/>
      <protection locked="0"/>
    </xf>
    <xf numFmtId="0" fontId="33" fillId="17" borderId="52" xfId="0" applyFont="1" applyFill="1" applyBorder="1" applyAlignment="1">
      <alignment horizontal="center" vertical="center"/>
    </xf>
    <xf numFmtId="0" fontId="33" fillId="17" borderId="61" xfId="0" applyFont="1" applyFill="1" applyBorder="1" applyAlignment="1">
      <alignment horizontal="center" vertical="center"/>
    </xf>
    <xf numFmtId="0" fontId="33" fillId="17" borderId="53" xfId="0" applyFont="1" applyFill="1" applyBorder="1" applyAlignment="1">
      <alignment horizontal="center" vertical="center"/>
    </xf>
    <xf numFmtId="49" fontId="34" fillId="0" borderId="2" xfId="0" applyNumberFormat="1" applyFont="1" applyBorder="1" applyAlignment="1" applyProtection="1">
      <alignment horizontal="left"/>
      <protection locked="0"/>
    </xf>
    <xf numFmtId="0" fontId="33" fillId="0" borderId="0" xfId="0" applyFont="1" applyAlignment="1">
      <alignment horizontal="right" vertical="center"/>
    </xf>
    <xf numFmtId="0" fontId="32" fillId="0" borderId="62" xfId="0" applyFont="1" applyBorder="1" applyAlignment="1">
      <alignment horizontal="center" vertical="center"/>
    </xf>
    <xf numFmtId="0" fontId="29" fillId="0" borderId="62" xfId="0" applyFont="1" applyBorder="1" applyAlignment="1">
      <alignment horizontal="center" vertical="center"/>
    </xf>
    <xf numFmtId="49" fontId="34" fillId="0" borderId="0" xfId="0" applyNumberFormat="1" applyFont="1" applyAlignment="1" applyProtection="1">
      <alignment horizontal="left"/>
      <protection locked="0"/>
    </xf>
    <xf numFmtId="0" fontId="3" fillId="0" borderId="0" xfId="2" applyFont="1" applyAlignment="1">
      <alignment horizontal="center" vertical="top" wrapText="1"/>
    </xf>
    <xf numFmtId="0" fontId="3" fillId="0" borderId="0" xfId="2" applyFont="1" applyAlignment="1">
      <alignment horizontal="center" vertical="center" wrapText="1"/>
    </xf>
    <xf numFmtId="0" fontId="0" fillId="0" borderId="0" xfId="2" applyFont="1" applyAlignment="1">
      <alignment vertical="top" wrapText="1"/>
    </xf>
    <xf numFmtId="0" fontId="0" fillId="0" borderId="0" xfId="2" applyFont="1" applyAlignment="1">
      <alignment horizontal="left" vertical="top" wrapText="1"/>
    </xf>
  </cellXfs>
  <cellStyles count="4">
    <cellStyle name="Normal" xfId="0" builtinId="0"/>
    <cellStyle name="Normal 2" xfId="3" xr:uid="{00000000-0005-0000-0000-000001000000}"/>
    <cellStyle name="Percent" xfId="1" builtinId="5"/>
    <cellStyle name="Standards" xfId="2" xr:uid="{00000000-0005-0000-0000-000003000000}"/>
  </cellStyles>
  <dxfs count="30">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C$11" lockText="1"/>
</file>

<file path=xl/ctrlProps/ctrlProp10.xml><?xml version="1.0" encoding="utf-8"?>
<formControlPr xmlns="http://schemas.microsoft.com/office/spreadsheetml/2009/9/main" objectType="CheckBox" fmlaLink="$C$17"/>
</file>

<file path=xl/ctrlProps/ctrlProp100.xml><?xml version="1.0" encoding="utf-8"?>
<formControlPr xmlns="http://schemas.microsoft.com/office/spreadsheetml/2009/9/main" objectType="CheckBox" fmlaLink="$C$24" lockText="1"/>
</file>

<file path=xl/ctrlProps/ctrlProp101.xml><?xml version="1.0" encoding="utf-8"?>
<formControlPr xmlns="http://schemas.microsoft.com/office/spreadsheetml/2009/9/main" objectType="CheckBox" fmlaLink="$C$34" lockText="1"/>
</file>

<file path=xl/ctrlProps/ctrlProp102.xml><?xml version="1.0" encoding="utf-8"?>
<formControlPr xmlns="http://schemas.microsoft.com/office/spreadsheetml/2009/9/main" objectType="CheckBox" fmlaLink="$C$35" lockText="1"/>
</file>

<file path=xl/ctrlProps/ctrlProp103.xml><?xml version="1.0" encoding="utf-8"?>
<formControlPr xmlns="http://schemas.microsoft.com/office/spreadsheetml/2009/9/main" objectType="CheckBox" fmlaLink="$C$36" lockText="1"/>
</file>

<file path=xl/ctrlProps/ctrlProp104.xml><?xml version="1.0" encoding="utf-8"?>
<formControlPr xmlns="http://schemas.microsoft.com/office/spreadsheetml/2009/9/main" objectType="CheckBox" fmlaLink="$C$37" lockText="1"/>
</file>

<file path=xl/ctrlProps/ctrlProp105.xml><?xml version="1.0" encoding="utf-8"?>
<formControlPr xmlns="http://schemas.microsoft.com/office/spreadsheetml/2009/9/main" objectType="CheckBox" fmlaLink="$C$11" lockText="1"/>
</file>

<file path=xl/ctrlProps/ctrlProp106.xml><?xml version="1.0" encoding="utf-8"?>
<formControlPr xmlns="http://schemas.microsoft.com/office/spreadsheetml/2009/9/main" objectType="CheckBox" fmlaLink="$C$12" lockText="1"/>
</file>

<file path=xl/ctrlProps/ctrlProp107.xml><?xml version="1.0" encoding="utf-8"?>
<formControlPr xmlns="http://schemas.microsoft.com/office/spreadsheetml/2009/9/main" objectType="CheckBox" fmlaLink="$C$10" lockText="1"/>
</file>

<file path=xl/ctrlProps/ctrlProp108.xml><?xml version="1.0" encoding="utf-8"?>
<formControlPr xmlns="http://schemas.microsoft.com/office/spreadsheetml/2009/9/main" objectType="CheckBox" fmlaLink="$C$8" lockText="1"/>
</file>

<file path=xl/ctrlProps/ctrlProp109.xml><?xml version="1.0" encoding="utf-8"?>
<formControlPr xmlns="http://schemas.microsoft.com/office/spreadsheetml/2009/9/main" objectType="CheckBox" fmlaLink="$C$21" lockText="1"/>
</file>

<file path=xl/ctrlProps/ctrlProp11.xml><?xml version="1.0" encoding="utf-8"?>
<formControlPr xmlns="http://schemas.microsoft.com/office/spreadsheetml/2009/9/main" objectType="CheckBox" fmlaLink="$D$18" lockText="1"/>
</file>

<file path=xl/ctrlProps/ctrlProp110.xml><?xml version="1.0" encoding="utf-8"?>
<formControlPr xmlns="http://schemas.microsoft.com/office/spreadsheetml/2009/9/main" objectType="CheckBox" fmlaLink="$C$23" lockText="1"/>
</file>

<file path=xl/ctrlProps/ctrlProp111.xml><?xml version="1.0" encoding="utf-8"?>
<formControlPr xmlns="http://schemas.microsoft.com/office/spreadsheetml/2009/9/main" objectType="CheckBox" fmlaLink="$C$10" lockText="1"/>
</file>

<file path=xl/ctrlProps/ctrlProp112.xml><?xml version="1.0" encoding="utf-8"?>
<formControlPr xmlns="http://schemas.microsoft.com/office/spreadsheetml/2009/9/main" objectType="CheckBox" fmlaLink="$C$13" lockText="1"/>
</file>

<file path=xl/ctrlProps/ctrlProp113.xml><?xml version="1.0" encoding="utf-8"?>
<formControlPr xmlns="http://schemas.microsoft.com/office/spreadsheetml/2009/9/main" objectType="CheckBox" fmlaLink="$C$13" lockText="1"/>
</file>

<file path=xl/ctrlProps/ctrlProp114.xml><?xml version="1.0" encoding="utf-8"?>
<formControlPr xmlns="http://schemas.microsoft.com/office/spreadsheetml/2009/9/main" objectType="CheckBox" fmlaLink="$C$11" lockText="1"/>
</file>

<file path=xl/ctrlProps/ctrlProp115.xml><?xml version="1.0" encoding="utf-8"?>
<formControlPr xmlns="http://schemas.microsoft.com/office/spreadsheetml/2009/9/main" objectType="CheckBox" fmlaLink="$C$12" lockText="1"/>
</file>

<file path=xl/ctrlProps/ctrlProp116.xml><?xml version="1.0" encoding="utf-8"?>
<formControlPr xmlns="http://schemas.microsoft.com/office/spreadsheetml/2009/9/main" objectType="CheckBox" fmlaLink="$C$14" lockText="1"/>
</file>

<file path=xl/ctrlProps/ctrlProp117.xml><?xml version="1.0" encoding="utf-8"?>
<formControlPr xmlns="http://schemas.microsoft.com/office/spreadsheetml/2009/9/main" objectType="CheckBox" fmlaLink="$C$16" lockText="1"/>
</file>

<file path=xl/ctrlProps/ctrlProp118.xml><?xml version="1.0" encoding="utf-8"?>
<formControlPr xmlns="http://schemas.microsoft.com/office/spreadsheetml/2009/9/main" objectType="CheckBox" fmlaLink="$C$17" lockText="1"/>
</file>

<file path=xl/ctrlProps/ctrlProp119.xml><?xml version="1.0" encoding="utf-8"?>
<formControlPr xmlns="http://schemas.microsoft.com/office/spreadsheetml/2009/9/main" objectType="CheckBox" fmlaLink="$C$18" lockText="1"/>
</file>

<file path=xl/ctrlProps/ctrlProp12.xml><?xml version="1.0" encoding="utf-8"?>
<formControlPr xmlns="http://schemas.microsoft.com/office/spreadsheetml/2009/9/main" objectType="CheckBox" fmlaLink="$C$16"/>
</file>

<file path=xl/ctrlProps/ctrlProp120.xml><?xml version="1.0" encoding="utf-8"?>
<formControlPr xmlns="http://schemas.microsoft.com/office/spreadsheetml/2009/9/main" objectType="CheckBox" fmlaLink="$C$7" lockText="1"/>
</file>

<file path=xl/ctrlProps/ctrlProp121.xml><?xml version="1.0" encoding="utf-8"?>
<formControlPr xmlns="http://schemas.microsoft.com/office/spreadsheetml/2009/9/main" objectType="CheckBox" fmlaLink="$C$9" lockText="1"/>
</file>

<file path=xl/ctrlProps/ctrlProp122.xml><?xml version="1.0" encoding="utf-8"?>
<formControlPr xmlns="http://schemas.microsoft.com/office/spreadsheetml/2009/9/main" objectType="CheckBox" fmlaLink="$C$24" lockText="1"/>
</file>

<file path=xl/ctrlProps/ctrlProp123.xml><?xml version="1.0" encoding="utf-8"?>
<formControlPr xmlns="http://schemas.microsoft.com/office/spreadsheetml/2009/9/main" objectType="CheckBox" fmlaLink="$C$25" lockText="1"/>
</file>

<file path=xl/ctrlProps/ctrlProp124.xml><?xml version="1.0" encoding="utf-8"?>
<formControlPr xmlns="http://schemas.microsoft.com/office/spreadsheetml/2009/9/main" objectType="CheckBox" fmlaLink="$C$27" lockText="1"/>
</file>

<file path=xl/ctrlProps/ctrlProp125.xml><?xml version="1.0" encoding="utf-8"?>
<formControlPr xmlns="http://schemas.microsoft.com/office/spreadsheetml/2009/9/main" objectType="CheckBox" fmlaLink="$C$28" lockText="1"/>
</file>

<file path=xl/ctrlProps/ctrlProp126.xml><?xml version="1.0" encoding="utf-8"?>
<formControlPr xmlns="http://schemas.microsoft.com/office/spreadsheetml/2009/9/main" objectType="CheckBox" fmlaLink="$C$29" lockText="1"/>
</file>

<file path=xl/ctrlProps/ctrlProp127.xml><?xml version="1.0" encoding="utf-8"?>
<formControlPr xmlns="http://schemas.microsoft.com/office/spreadsheetml/2009/9/main" objectType="CheckBox" fmlaLink="$C$30" lockText="1"/>
</file>

<file path=xl/ctrlProps/ctrlProp128.xml><?xml version="1.0" encoding="utf-8"?>
<formControlPr xmlns="http://schemas.microsoft.com/office/spreadsheetml/2009/9/main" objectType="CheckBox" fmlaLink="$C$31" lockText="1"/>
</file>

<file path=xl/ctrlProps/ctrlProp129.xml><?xml version="1.0" encoding="utf-8"?>
<formControlPr xmlns="http://schemas.microsoft.com/office/spreadsheetml/2009/9/main" objectType="CheckBox" fmlaLink="$C$32" lockText="1"/>
</file>

<file path=xl/ctrlProps/ctrlProp13.xml><?xml version="1.0" encoding="utf-8"?>
<formControlPr xmlns="http://schemas.microsoft.com/office/spreadsheetml/2009/9/main" objectType="CheckBox" fmlaLink="$C$9" lockText="1"/>
</file>

<file path=xl/ctrlProps/ctrlProp130.xml><?xml version="1.0" encoding="utf-8"?>
<formControlPr xmlns="http://schemas.microsoft.com/office/spreadsheetml/2009/9/main" objectType="CheckBox" fmlaLink="$C$6" lockText="1"/>
</file>

<file path=xl/ctrlProps/ctrlProp131.xml><?xml version="1.0" encoding="utf-8"?>
<formControlPr xmlns="http://schemas.microsoft.com/office/spreadsheetml/2009/9/main" objectType="CheckBox" fmlaLink="$C$19" lockText="1"/>
</file>

<file path=xl/ctrlProps/ctrlProp132.xml><?xml version="1.0" encoding="utf-8"?>
<formControlPr xmlns="http://schemas.microsoft.com/office/spreadsheetml/2009/9/main" objectType="CheckBox" fmlaLink="$C$15" lockText="1"/>
</file>

<file path=xl/ctrlProps/ctrlProp133.xml><?xml version="1.0" encoding="utf-8"?>
<formControlPr xmlns="http://schemas.microsoft.com/office/spreadsheetml/2009/9/main" objectType="CheckBox" fmlaLink="$C$22" lockText="1"/>
</file>

<file path=xl/ctrlProps/ctrlProp134.xml><?xml version="1.0" encoding="utf-8"?>
<formControlPr xmlns="http://schemas.microsoft.com/office/spreadsheetml/2009/9/main" objectType="CheckBox" fmlaLink="$C$8" lockText="1"/>
</file>

<file path=xl/ctrlProps/ctrlProp135.xml><?xml version="1.0" encoding="utf-8"?>
<formControlPr xmlns="http://schemas.microsoft.com/office/spreadsheetml/2009/9/main" objectType="CheckBox" fmlaLink="$C$11" lockText="1"/>
</file>

<file path=xl/ctrlProps/ctrlProp136.xml><?xml version="1.0" encoding="utf-8"?>
<formControlPr xmlns="http://schemas.microsoft.com/office/spreadsheetml/2009/9/main" objectType="CheckBox" fmlaLink="$C$7" lockText="1"/>
</file>

<file path=xl/ctrlProps/ctrlProp137.xml><?xml version="1.0" encoding="utf-8"?>
<formControlPr xmlns="http://schemas.microsoft.com/office/spreadsheetml/2009/9/main" objectType="CheckBox" fmlaLink="$C$9" lockText="1"/>
</file>

<file path=xl/ctrlProps/ctrlProp138.xml><?xml version="1.0" encoding="utf-8"?>
<formControlPr xmlns="http://schemas.microsoft.com/office/spreadsheetml/2009/9/main" objectType="CheckBox" fmlaLink="$C$10" lockText="1"/>
</file>

<file path=xl/ctrlProps/ctrlProp139.xml><?xml version="1.0" encoding="utf-8"?>
<formControlPr xmlns="http://schemas.microsoft.com/office/spreadsheetml/2009/9/main" objectType="CheckBox" fmlaLink="$C$12" lockText="1"/>
</file>

<file path=xl/ctrlProps/ctrlProp14.xml><?xml version="1.0" encoding="utf-8"?>
<formControlPr xmlns="http://schemas.microsoft.com/office/spreadsheetml/2009/9/main" objectType="CheckBox" fmlaLink="$D$9" lockText="1"/>
</file>

<file path=xl/ctrlProps/ctrlProp140.xml><?xml version="1.0" encoding="utf-8"?>
<formControlPr xmlns="http://schemas.microsoft.com/office/spreadsheetml/2009/9/main" objectType="CheckBox" fmlaLink="$C$14" lockText="1"/>
</file>

<file path=xl/ctrlProps/ctrlProp141.xml><?xml version="1.0" encoding="utf-8"?>
<formControlPr xmlns="http://schemas.microsoft.com/office/spreadsheetml/2009/9/main" objectType="CheckBox" fmlaLink="$C$15" lockText="1"/>
</file>

<file path=xl/ctrlProps/ctrlProp142.xml><?xml version="1.0" encoding="utf-8"?>
<formControlPr xmlns="http://schemas.microsoft.com/office/spreadsheetml/2009/9/main" objectType="CheckBox" fmlaLink="$C$16" lockText="1"/>
</file>

<file path=xl/ctrlProps/ctrlProp143.xml><?xml version="1.0" encoding="utf-8"?>
<formControlPr xmlns="http://schemas.microsoft.com/office/spreadsheetml/2009/9/main" objectType="CheckBox" fmlaLink="$C$17" lockText="1"/>
</file>

<file path=xl/ctrlProps/ctrlProp144.xml><?xml version="1.0" encoding="utf-8"?>
<formControlPr xmlns="http://schemas.microsoft.com/office/spreadsheetml/2009/9/main" objectType="CheckBox" fmlaLink="$C$19" lockText="1"/>
</file>

<file path=xl/ctrlProps/ctrlProp145.xml><?xml version="1.0" encoding="utf-8"?>
<formControlPr xmlns="http://schemas.microsoft.com/office/spreadsheetml/2009/9/main" objectType="CheckBox" fmlaLink="$C$20" lockText="1"/>
</file>

<file path=xl/ctrlProps/ctrlProp146.xml><?xml version="1.0" encoding="utf-8"?>
<formControlPr xmlns="http://schemas.microsoft.com/office/spreadsheetml/2009/9/main" objectType="CheckBox" fmlaLink="$C$21" lockText="1"/>
</file>

<file path=xl/ctrlProps/ctrlProp147.xml><?xml version="1.0" encoding="utf-8"?>
<formControlPr xmlns="http://schemas.microsoft.com/office/spreadsheetml/2009/9/main" objectType="CheckBox" fmlaLink="$C$22" lockText="1"/>
</file>

<file path=xl/ctrlProps/ctrlProp148.xml><?xml version="1.0" encoding="utf-8"?>
<formControlPr xmlns="http://schemas.microsoft.com/office/spreadsheetml/2009/9/main" objectType="CheckBox" fmlaLink="$C$24" lockText="1"/>
</file>

<file path=xl/ctrlProps/ctrlProp149.xml><?xml version="1.0" encoding="utf-8"?>
<formControlPr xmlns="http://schemas.microsoft.com/office/spreadsheetml/2009/9/main" objectType="CheckBox" fmlaLink="$C$25" lockText="1"/>
</file>

<file path=xl/ctrlProps/ctrlProp15.xml><?xml version="1.0" encoding="utf-8"?>
<formControlPr xmlns="http://schemas.microsoft.com/office/spreadsheetml/2009/9/main" objectType="CheckBox" fmlaLink="$C$10" lockText="1"/>
</file>

<file path=xl/ctrlProps/ctrlProp150.xml><?xml version="1.0" encoding="utf-8"?>
<formControlPr xmlns="http://schemas.microsoft.com/office/spreadsheetml/2009/9/main" objectType="CheckBox" fmlaLink="$C$26" lockText="1"/>
</file>

<file path=xl/ctrlProps/ctrlProp151.xml><?xml version="1.0" encoding="utf-8"?>
<formControlPr xmlns="http://schemas.microsoft.com/office/spreadsheetml/2009/9/main" objectType="CheckBox" fmlaLink="$C$27" lockText="1"/>
</file>

<file path=xl/ctrlProps/ctrlProp152.xml><?xml version="1.0" encoding="utf-8"?>
<formControlPr xmlns="http://schemas.microsoft.com/office/spreadsheetml/2009/9/main" objectType="CheckBox" fmlaLink="$C$28" lockText="1"/>
</file>

<file path=xl/ctrlProps/ctrlProp153.xml><?xml version="1.0" encoding="utf-8"?>
<formControlPr xmlns="http://schemas.microsoft.com/office/spreadsheetml/2009/9/main" objectType="CheckBox" fmlaLink="$C$29" lockText="1"/>
</file>

<file path=xl/ctrlProps/ctrlProp154.xml><?xml version="1.0" encoding="utf-8"?>
<formControlPr xmlns="http://schemas.microsoft.com/office/spreadsheetml/2009/9/main" objectType="CheckBox" fmlaLink="$C$30" lockText="1"/>
</file>

<file path=xl/ctrlProps/ctrlProp155.xml><?xml version="1.0" encoding="utf-8"?>
<formControlPr xmlns="http://schemas.microsoft.com/office/spreadsheetml/2009/9/main" objectType="CheckBox" fmlaLink="$C$32" lockText="1"/>
</file>

<file path=xl/ctrlProps/ctrlProp156.xml><?xml version="1.0" encoding="utf-8"?>
<formControlPr xmlns="http://schemas.microsoft.com/office/spreadsheetml/2009/9/main" objectType="CheckBox" fmlaLink="$C$33" lockText="1"/>
</file>

<file path=xl/ctrlProps/ctrlProp157.xml><?xml version="1.0" encoding="utf-8"?>
<formControlPr xmlns="http://schemas.microsoft.com/office/spreadsheetml/2009/9/main" objectType="CheckBox" fmlaLink="$C$31" lockText="1"/>
</file>

<file path=xl/ctrlProps/ctrlProp158.xml><?xml version="1.0" encoding="utf-8"?>
<formControlPr xmlns="http://schemas.microsoft.com/office/spreadsheetml/2009/9/main" objectType="CheckBox" fmlaLink="$C$6" lockText="1"/>
</file>

<file path=xl/ctrlProps/ctrlProp159.xml><?xml version="1.0" encoding="utf-8"?>
<formControlPr xmlns="http://schemas.microsoft.com/office/spreadsheetml/2009/9/main" objectType="CheckBox" fmlaLink="$C$23" lockText="1"/>
</file>

<file path=xl/ctrlProps/ctrlProp16.xml><?xml version="1.0" encoding="utf-8"?>
<formControlPr xmlns="http://schemas.microsoft.com/office/spreadsheetml/2009/9/main" objectType="CheckBox" fmlaLink="$C$15" lockText="1"/>
</file>

<file path=xl/ctrlProps/ctrlProp160.xml><?xml version="1.0" encoding="utf-8"?>
<formControlPr xmlns="http://schemas.microsoft.com/office/spreadsheetml/2009/9/main" objectType="CheckBox" fmlaLink="$C$7" lockText="1"/>
</file>

<file path=xl/ctrlProps/ctrlProp161.xml><?xml version="1.0" encoding="utf-8"?>
<formControlPr xmlns="http://schemas.microsoft.com/office/spreadsheetml/2009/9/main" objectType="CheckBox" fmlaLink="$C$23" lockText="1"/>
</file>

<file path=xl/ctrlProps/ctrlProp162.xml><?xml version="1.0" encoding="utf-8"?>
<formControlPr xmlns="http://schemas.microsoft.com/office/spreadsheetml/2009/9/main" objectType="CheckBox" fmlaLink="$C$24" lockText="1"/>
</file>

<file path=xl/ctrlProps/ctrlProp163.xml><?xml version="1.0" encoding="utf-8"?>
<formControlPr xmlns="http://schemas.microsoft.com/office/spreadsheetml/2009/9/main" objectType="CheckBox" fmlaLink="$C$25" lockText="1"/>
</file>

<file path=xl/ctrlProps/ctrlProp164.xml><?xml version="1.0" encoding="utf-8"?>
<formControlPr xmlns="http://schemas.microsoft.com/office/spreadsheetml/2009/9/main" objectType="CheckBox" fmlaLink="$C$27" lockText="1"/>
</file>

<file path=xl/ctrlProps/ctrlProp165.xml><?xml version="1.0" encoding="utf-8"?>
<formControlPr xmlns="http://schemas.microsoft.com/office/spreadsheetml/2009/9/main" objectType="CheckBox" fmlaLink="$C$28" lockText="1"/>
</file>

<file path=xl/ctrlProps/ctrlProp166.xml><?xml version="1.0" encoding="utf-8"?>
<formControlPr xmlns="http://schemas.microsoft.com/office/spreadsheetml/2009/9/main" objectType="CheckBox" fmlaLink="$C$29" lockText="1"/>
</file>

<file path=xl/ctrlProps/ctrlProp167.xml><?xml version="1.0" encoding="utf-8"?>
<formControlPr xmlns="http://schemas.microsoft.com/office/spreadsheetml/2009/9/main" objectType="CheckBox" fmlaLink="$C$30" lockText="1"/>
</file>

<file path=xl/ctrlProps/ctrlProp168.xml><?xml version="1.0" encoding="utf-8"?>
<formControlPr xmlns="http://schemas.microsoft.com/office/spreadsheetml/2009/9/main" objectType="CheckBox" fmlaLink="$C$26" lockText="1"/>
</file>

<file path=xl/ctrlProps/ctrlProp169.xml><?xml version="1.0" encoding="utf-8"?>
<formControlPr xmlns="http://schemas.microsoft.com/office/spreadsheetml/2009/9/main" objectType="CheckBox" fmlaLink="$C$6" lockText="1"/>
</file>

<file path=xl/ctrlProps/ctrlProp17.xml><?xml version="1.0" encoding="utf-8"?>
<formControlPr xmlns="http://schemas.microsoft.com/office/spreadsheetml/2009/9/main" objectType="CheckBox" fmlaLink="$D$17" lockText="1"/>
</file>

<file path=xl/ctrlProps/ctrlProp170.xml><?xml version="1.0" encoding="utf-8"?>
<formControlPr xmlns="http://schemas.microsoft.com/office/spreadsheetml/2009/9/main" objectType="CheckBox" fmlaLink="$C$14" lockText="1"/>
</file>

<file path=xl/ctrlProps/ctrlProp171.xml><?xml version="1.0" encoding="utf-8"?>
<formControlPr xmlns="http://schemas.microsoft.com/office/spreadsheetml/2009/9/main" objectType="CheckBox" fmlaLink="$C$8" lockText="1"/>
</file>

<file path=xl/ctrlProps/ctrlProp172.xml><?xml version="1.0" encoding="utf-8"?>
<formControlPr xmlns="http://schemas.microsoft.com/office/spreadsheetml/2009/9/main" objectType="CheckBox" fmlaLink="$C$10" lockText="1"/>
</file>

<file path=xl/ctrlProps/ctrlProp173.xml><?xml version="1.0" encoding="utf-8"?>
<formControlPr xmlns="http://schemas.microsoft.com/office/spreadsheetml/2009/9/main" objectType="CheckBox" fmlaLink="$C$11" lockText="1"/>
</file>

<file path=xl/ctrlProps/ctrlProp174.xml><?xml version="1.0" encoding="utf-8"?>
<formControlPr xmlns="http://schemas.microsoft.com/office/spreadsheetml/2009/9/main" objectType="CheckBox" fmlaLink="$C$12" lockText="1"/>
</file>

<file path=xl/ctrlProps/ctrlProp175.xml><?xml version="1.0" encoding="utf-8"?>
<formControlPr xmlns="http://schemas.microsoft.com/office/spreadsheetml/2009/9/main" objectType="CheckBox" fmlaLink="$C$13" lockText="1"/>
</file>

<file path=xl/ctrlProps/ctrlProp176.xml><?xml version="1.0" encoding="utf-8"?>
<formControlPr xmlns="http://schemas.microsoft.com/office/spreadsheetml/2009/9/main" objectType="CheckBox" fmlaLink="$C$16" lockText="1"/>
</file>

<file path=xl/ctrlProps/ctrlProp177.xml><?xml version="1.0" encoding="utf-8"?>
<formControlPr xmlns="http://schemas.microsoft.com/office/spreadsheetml/2009/9/main" objectType="CheckBox" fmlaLink="$C$17" lockText="1"/>
</file>

<file path=xl/ctrlProps/ctrlProp178.xml><?xml version="1.0" encoding="utf-8"?>
<formControlPr xmlns="http://schemas.microsoft.com/office/spreadsheetml/2009/9/main" objectType="CheckBox" fmlaLink="$C$18" lockText="1"/>
</file>

<file path=xl/ctrlProps/ctrlProp179.xml><?xml version="1.0" encoding="utf-8"?>
<formControlPr xmlns="http://schemas.microsoft.com/office/spreadsheetml/2009/9/main" objectType="CheckBox" fmlaLink="$C$19" lockText="1"/>
</file>

<file path=xl/ctrlProps/ctrlProp18.xml><?xml version="1.0" encoding="utf-8"?>
<formControlPr xmlns="http://schemas.microsoft.com/office/spreadsheetml/2009/9/main" objectType="CheckBox" fmlaLink="$D$16" lockText="1"/>
</file>

<file path=xl/ctrlProps/ctrlProp180.xml><?xml version="1.0" encoding="utf-8"?>
<formControlPr xmlns="http://schemas.microsoft.com/office/spreadsheetml/2009/9/main" objectType="CheckBox" fmlaLink="$C$20" lockText="1"/>
</file>

<file path=xl/ctrlProps/ctrlProp181.xml><?xml version="1.0" encoding="utf-8"?>
<formControlPr xmlns="http://schemas.microsoft.com/office/spreadsheetml/2009/9/main" objectType="CheckBox" fmlaLink="$C$21" lockText="1"/>
</file>

<file path=xl/ctrlProps/ctrlProp182.xml><?xml version="1.0" encoding="utf-8"?>
<formControlPr xmlns="http://schemas.microsoft.com/office/spreadsheetml/2009/9/main" objectType="CheckBox" fmlaLink="$C$22" lockText="1"/>
</file>

<file path=xl/ctrlProps/ctrlProp183.xml><?xml version="1.0" encoding="utf-8"?>
<formControlPr xmlns="http://schemas.microsoft.com/office/spreadsheetml/2009/9/main" objectType="CheckBox" fmlaLink="$C$9" lockText="1"/>
</file>

<file path=xl/ctrlProps/ctrlProp184.xml><?xml version="1.0" encoding="utf-8"?>
<formControlPr xmlns="http://schemas.microsoft.com/office/spreadsheetml/2009/9/main" objectType="CheckBox" fmlaLink="$C$6" lockText="1"/>
</file>

<file path=xl/ctrlProps/ctrlProp185.xml><?xml version="1.0" encoding="utf-8"?>
<formControlPr xmlns="http://schemas.microsoft.com/office/spreadsheetml/2009/9/main" objectType="CheckBox" fmlaLink="$C$8" lockText="1"/>
</file>

<file path=xl/ctrlProps/ctrlProp186.xml><?xml version="1.0" encoding="utf-8"?>
<formControlPr xmlns="http://schemas.microsoft.com/office/spreadsheetml/2009/9/main" objectType="CheckBox" fmlaLink="$C$9" lockText="1"/>
</file>

<file path=xl/ctrlProps/ctrlProp187.xml><?xml version="1.0" encoding="utf-8"?>
<formControlPr xmlns="http://schemas.microsoft.com/office/spreadsheetml/2009/9/main" objectType="CheckBox" fmlaLink="$C$19" lockText="1"/>
</file>

<file path=xl/ctrlProps/ctrlProp188.xml><?xml version="1.0" encoding="utf-8"?>
<formControlPr xmlns="http://schemas.microsoft.com/office/spreadsheetml/2009/9/main" objectType="CheckBox" fmlaLink="$C$20" lockText="1"/>
</file>

<file path=xl/ctrlProps/ctrlProp189.xml><?xml version="1.0" encoding="utf-8"?>
<formControlPr xmlns="http://schemas.microsoft.com/office/spreadsheetml/2009/9/main" objectType="CheckBox" fmlaLink="$C$22" lockText="1"/>
</file>

<file path=xl/ctrlProps/ctrlProp19.xml><?xml version="1.0" encoding="utf-8"?>
<formControlPr xmlns="http://schemas.microsoft.com/office/spreadsheetml/2009/9/main" objectType="CheckBox" fmlaLink="$C$7" lockText="1"/>
</file>

<file path=xl/ctrlProps/ctrlProp190.xml><?xml version="1.0" encoding="utf-8"?>
<formControlPr xmlns="http://schemas.microsoft.com/office/spreadsheetml/2009/9/main" objectType="CheckBox" fmlaLink="$C$23" lockText="1"/>
</file>

<file path=xl/ctrlProps/ctrlProp191.xml><?xml version="1.0" encoding="utf-8"?>
<formControlPr xmlns="http://schemas.microsoft.com/office/spreadsheetml/2009/9/main" objectType="CheckBox" fmlaLink="$C$24" lockText="1"/>
</file>

<file path=xl/ctrlProps/ctrlProp192.xml><?xml version="1.0" encoding="utf-8"?>
<formControlPr xmlns="http://schemas.microsoft.com/office/spreadsheetml/2009/9/main" objectType="CheckBox" fmlaLink="$C$25" lockText="1"/>
</file>

<file path=xl/ctrlProps/ctrlProp193.xml><?xml version="1.0" encoding="utf-8"?>
<formControlPr xmlns="http://schemas.microsoft.com/office/spreadsheetml/2009/9/main" objectType="CheckBox" fmlaLink="$C$26" lockText="1"/>
</file>

<file path=xl/ctrlProps/ctrlProp194.xml><?xml version="1.0" encoding="utf-8"?>
<formControlPr xmlns="http://schemas.microsoft.com/office/spreadsheetml/2009/9/main" objectType="CheckBox" fmlaLink="$C$27" lockText="1"/>
</file>

<file path=xl/ctrlProps/ctrlProp195.xml><?xml version="1.0" encoding="utf-8"?>
<formControlPr xmlns="http://schemas.microsoft.com/office/spreadsheetml/2009/9/main" objectType="CheckBox" fmlaLink="$C$28" lockText="1"/>
</file>

<file path=xl/ctrlProps/ctrlProp196.xml><?xml version="1.0" encoding="utf-8"?>
<formControlPr xmlns="http://schemas.microsoft.com/office/spreadsheetml/2009/9/main" objectType="CheckBox" fmlaLink="$C$29" lockText="1"/>
</file>

<file path=xl/ctrlProps/ctrlProp197.xml><?xml version="1.0" encoding="utf-8"?>
<formControlPr xmlns="http://schemas.microsoft.com/office/spreadsheetml/2009/9/main" objectType="CheckBox" fmlaLink="$C$30" lockText="1"/>
</file>

<file path=xl/ctrlProps/ctrlProp198.xml><?xml version="1.0" encoding="utf-8"?>
<formControlPr xmlns="http://schemas.microsoft.com/office/spreadsheetml/2009/9/main" objectType="CheckBox" fmlaLink="$C$10" lockText="1"/>
</file>

<file path=xl/ctrlProps/ctrlProp199.xml><?xml version="1.0" encoding="utf-8"?>
<formControlPr xmlns="http://schemas.microsoft.com/office/spreadsheetml/2009/9/main" objectType="CheckBox" fmlaLink="$C$11" lockText="1"/>
</file>

<file path=xl/ctrlProps/ctrlProp2.xml><?xml version="1.0" encoding="utf-8"?>
<formControlPr xmlns="http://schemas.microsoft.com/office/spreadsheetml/2009/9/main" objectType="CheckBox" fmlaLink="$D$11" lockText="1"/>
</file>

<file path=xl/ctrlProps/ctrlProp20.xml><?xml version="1.0" encoding="utf-8"?>
<formControlPr xmlns="http://schemas.microsoft.com/office/spreadsheetml/2009/9/main" objectType="CheckBox" fmlaLink="$C$12" lockText="1"/>
</file>

<file path=xl/ctrlProps/ctrlProp200.xml><?xml version="1.0" encoding="utf-8"?>
<formControlPr xmlns="http://schemas.microsoft.com/office/spreadsheetml/2009/9/main" objectType="CheckBox" fmlaLink="$C$14" lockText="1"/>
</file>

<file path=xl/ctrlProps/ctrlProp201.xml><?xml version="1.0" encoding="utf-8"?>
<formControlPr xmlns="http://schemas.microsoft.com/office/spreadsheetml/2009/9/main" objectType="CheckBox" fmlaLink="$C$16" lockText="1"/>
</file>

<file path=xl/ctrlProps/ctrlProp202.xml><?xml version="1.0" encoding="utf-8"?>
<formControlPr xmlns="http://schemas.microsoft.com/office/spreadsheetml/2009/9/main" objectType="CheckBox" fmlaLink="$C$17" lockText="1"/>
</file>

<file path=xl/ctrlProps/ctrlProp203.xml><?xml version="1.0" encoding="utf-8"?>
<formControlPr xmlns="http://schemas.microsoft.com/office/spreadsheetml/2009/9/main" objectType="CheckBox" fmlaLink="$C$18" lockText="1"/>
</file>

<file path=xl/ctrlProps/ctrlProp204.xml><?xml version="1.0" encoding="utf-8"?>
<formControlPr xmlns="http://schemas.microsoft.com/office/spreadsheetml/2009/9/main" objectType="CheckBox" fmlaLink="$C$12" lockText="1"/>
</file>

<file path=xl/ctrlProps/ctrlProp205.xml><?xml version="1.0" encoding="utf-8"?>
<formControlPr xmlns="http://schemas.microsoft.com/office/spreadsheetml/2009/9/main" objectType="CheckBox" fmlaLink="$C$13" lockText="1"/>
</file>

<file path=xl/ctrlProps/ctrlProp206.xml><?xml version="1.0" encoding="utf-8"?>
<formControlPr xmlns="http://schemas.microsoft.com/office/spreadsheetml/2009/9/main" objectType="CheckBox" fmlaLink="$C$7" lockText="1"/>
</file>

<file path=xl/ctrlProps/ctrlProp207.xml><?xml version="1.0" encoding="utf-8"?>
<formControlPr xmlns="http://schemas.microsoft.com/office/spreadsheetml/2009/9/main" objectType="CheckBox" fmlaLink="$C$15" lockText="1"/>
</file>

<file path=xl/ctrlProps/ctrlProp208.xml><?xml version="1.0" encoding="utf-8"?>
<formControlPr xmlns="http://schemas.microsoft.com/office/spreadsheetml/2009/9/main" objectType="CheckBox" fmlaLink="$C$13" lockText="1"/>
</file>

<file path=xl/ctrlProps/ctrlProp209.xml><?xml version="1.0" encoding="utf-8"?>
<formControlPr xmlns="http://schemas.microsoft.com/office/spreadsheetml/2009/9/main" objectType="CheckBox" fmlaLink="$C$14" lockText="1"/>
</file>

<file path=xl/ctrlProps/ctrlProp21.xml><?xml version="1.0" encoding="utf-8"?>
<formControlPr xmlns="http://schemas.microsoft.com/office/spreadsheetml/2009/9/main" objectType="CheckBox" fmlaLink="$C$8" lockText="1"/>
</file>

<file path=xl/ctrlProps/ctrlProp210.xml><?xml version="1.0" encoding="utf-8"?>
<formControlPr xmlns="http://schemas.microsoft.com/office/spreadsheetml/2009/9/main" objectType="CheckBox" fmlaLink="$C$47" lockText="1"/>
</file>

<file path=xl/ctrlProps/ctrlProp211.xml><?xml version="1.0" encoding="utf-8"?>
<formControlPr xmlns="http://schemas.microsoft.com/office/spreadsheetml/2009/9/main" objectType="CheckBox" fmlaLink="$C$49" lockText="1"/>
</file>

<file path=xl/ctrlProps/ctrlProp212.xml><?xml version="1.0" encoding="utf-8"?>
<formControlPr xmlns="http://schemas.microsoft.com/office/spreadsheetml/2009/9/main" objectType="CheckBox" fmlaLink="$C$50" lockText="1"/>
</file>

<file path=xl/ctrlProps/ctrlProp213.xml><?xml version="1.0" encoding="utf-8"?>
<formControlPr xmlns="http://schemas.microsoft.com/office/spreadsheetml/2009/9/main" objectType="CheckBox" fmlaLink="$C$51" lockText="1"/>
</file>

<file path=xl/ctrlProps/ctrlProp214.xml><?xml version="1.0" encoding="utf-8"?>
<formControlPr xmlns="http://schemas.microsoft.com/office/spreadsheetml/2009/9/main" objectType="CheckBox" fmlaLink="$C$6" lockText="1"/>
</file>

<file path=xl/ctrlProps/ctrlProp215.xml><?xml version="1.0" encoding="utf-8"?>
<formControlPr xmlns="http://schemas.microsoft.com/office/spreadsheetml/2009/9/main" objectType="CheckBox" fmlaLink="$C$11" lockText="1"/>
</file>

<file path=xl/ctrlProps/ctrlProp216.xml><?xml version="1.0" encoding="utf-8"?>
<formControlPr xmlns="http://schemas.microsoft.com/office/spreadsheetml/2009/9/main" objectType="CheckBox" fmlaLink="$C$16" lockText="1"/>
</file>

<file path=xl/ctrlProps/ctrlProp217.xml><?xml version="1.0" encoding="utf-8"?>
<formControlPr xmlns="http://schemas.microsoft.com/office/spreadsheetml/2009/9/main" objectType="CheckBox" fmlaLink="$C$17" lockText="1"/>
</file>

<file path=xl/ctrlProps/ctrlProp218.xml><?xml version="1.0" encoding="utf-8"?>
<formControlPr xmlns="http://schemas.microsoft.com/office/spreadsheetml/2009/9/main" objectType="CheckBox" fmlaLink="$C$18" lockText="1"/>
</file>

<file path=xl/ctrlProps/ctrlProp219.xml><?xml version="1.0" encoding="utf-8"?>
<formControlPr xmlns="http://schemas.microsoft.com/office/spreadsheetml/2009/9/main" objectType="CheckBox" fmlaLink="$C$23" lockText="1"/>
</file>

<file path=xl/ctrlProps/ctrlProp22.xml><?xml version="1.0" encoding="utf-8"?>
<formControlPr xmlns="http://schemas.microsoft.com/office/spreadsheetml/2009/9/main" objectType="CheckBox" fmlaLink="$C$9" lockText="1"/>
</file>

<file path=xl/ctrlProps/ctrlProp220.xml><?xml version="1.0" encoding="utf-8"?>
<formControlPr xmlns="http://schemas.microsoft.com/office/spreadsheetml/2009/9/main" objectType="CheckBox" fmlaLink="$C$24" lockText="1"/>
</file>

<file path=xl/ctrlProps/ctrlProp221.xml><?xml version="1.0" encoding="utf-8"?>
<formControlPr xmlns="http://schemas.microsoft.com/office/spreadsheetml/2009/9/main" objectType="CheckBox" fmlaLink="$C$26" lockText="1"/>
</file>

<file path=xl/ctrlProps/ctrlProp222.xml><?xml version="1.0" encoding="utf-8"?>
<formControlPr xmlns="http://schemas.microsoft.com/office/spreadsheetml/2009/9/main" objectType="CheckBox" fmlaLink="$C$27" lockText="1"/>
</file>

<file path=xl/ctrlProps/ctrlProp223.xml><?xml version="1.0" encoding="utf-8"?>
<formControlPr xmlns="http://schemas.microsoft.com/office/spreadsheetml/2009/9/main" objectType="CheckBox" fmlaLink="$C$28" lockText="1"/>
</file>

<file path=xl/ctrlProps/ctrlProp224.xml><?xml version="1.0" encoding="utf-8"?>
<formControlPr xmlns="http://schemas.microsoft.com/office/spreadsheetml/2009/9/main" objectType="CheckBox" fmlaLink="$C$22" lockText="1"/>
</file>

<file path=xl/ctrlProps/ctrlProp225.xml><?xml version="1.0" encoding="utf-8"?>
<formControlPr xmlns="http://schemas.microsoft.com/office/spreadsheetml/2009/9/main" objectType="CheckBox" fmlaLink="$C$15" lockText="1"/>
</file>

<file path=xl/ctrlProps/ctrlProp226.xml><?xml version="1.0" encoding="utf-8"?>
<formControlPr xmlns="http://schemas.microsoft.com/office/spreadsheetml/2009/9/main" objectType="CheckBox" fmlaLink="$C$8" lockText="1"/>
</file>

<file path=xl/ctrlProps/ctrlProp227.xml><?xml version="1.0" encoding="utf-8"?>
<formControlPr xmlns="http://schemas.microsoft.com/office/spreadsheetml/2009/9/main" objectType="CheckBox" fmlaLink="$C$12" lockText="1"/>
</file>

<file path=xl/ctrlProps/ctrlProp228.xml><?xml version="1.0" encoding="utf-8"?>
<formControlPr xmlns="http://schemas.microsoft.com/office/spreadsheetml/2009/9/main" objectType="CheckBox" fmlaLink="$C$19" lockText="1"/>
</file>

<file path=xl/ctrlProps/ctrlProp229.xml><?xml version="1.0" encoding="utf-8"?>
<formControlPr xmlns="http://schemas.microsoft.com/office/spreadsheetml/2009/9/main" objectType="CheckBox" fmlaLink="$C$20" lockText="1"/>
</file>

<file path=xl/ctrlProps/ctrlProp23.xml><?xml version="1.0" encoding="utf-8"?>
<formControlPr xmlns="http://schemas.microsoft.com/office/spreadsheetml/2009/9/main" objectType="CheckBox" fmlaLink="$C$10" lockText="1"/>
</file>

<file path=xl/ctrlProps/ctrlProp230.xml><?xml version="1.0" encoding="utf-8"?>
<formControlPr xmlns="http://schemas.microsoft.com/office/spreadsheetml/2009/9/main" objectType="CheckBox" fmlaLink="$C$21" lockText="1"/>
</file>

<file path=xl/ctrlProps/ctrlProp231.xml><?xml version="1.0" encoding="utf-8"?>
<formControlPr xmlns="http://schemas.microsoft.com/office/spreadsheetml/2009/9/main" objectType="CheckBox" fmlaLink="$C$32" lockText="1"/>
</file>

<file path=xl/ctrlProps/ctrlProp232.xml><?xml version="1.0" encoding="utf-8"?>
<formControlPr xmlns="http://schemas.microsoft.com/office/spreadsheetml/2009/9/main" objectType="CheckBox" fmlaLink="$C$33" lockText="1"/>
</file>

<file path=xl/ctrlProps/ctrlProp233.xml><?xml version="1.0" encoding="utf-8"?>
<formControlPr xmlns="http://schemas.microsoft.com/office/spreadsheetml/2009/9/main" objectType="CheckBox" fmlaLink="$C$34" lockText="1"/>
</file>

<file path=xl/ctrlProps/ctrlProp234.xml><?xml version="1.0" encoding="utf-8"?>
<formControlPr xmlns="http://schemas.microsoft.com/office/spreadsheetml/2009/9/main" objectType="CheckBox" fmlaLink="$C$35" lockText="1"/>
</file>

<file path=xl/ctrlProps/ctrlProp235.xml><?xml version="1.0" encoding="utf-8"?>
<formControlPr xmlns="http://schemas.microsoft.com/office/spreadsheetml/2009/9/main" objectType="CheckBox" fmlaLink="$C$36" lockText="1"/>
</file>

<file path=xl/ctrlProps/ctrlProp236.xml><?xml version="1.0" encoding="utf-8"?>
<formControlPr xmlns="http://schemas.microsoft.com/office/spreadsheetml/2009/9/main" objectType="CheckBox" fmlaLink="$C$37" lockText="1"/>
</file>

<file path=xl/ctrlProps/ctrlProp237.xml><?xml version="1.0" encoding="utf-8"?>
<formControlPr xmlns="http://schemas.microsoft.com/office/spreadsheetml/2009/9/main" objectType="CheckBox" fmlaLink="$C$38" lockText="1"/>
</file>

<file path=xl/ctrlProps/ctrlProp238.xml><?xml version="1.0" encoding="utf-8"?>
<formControlPr xmlns="http://schemas.microsoft.com/office/spreadsheetml/2009/9/main" objectType="CheckBox" fmlaLink="$C$39" lockText="1"/>
</file>

<file path=xl/ctrlProps/ctrlProp239.xml><?xml version="1.0" encoding="utf-8"?>
<formControlPr xmlns="http://schemas.microsoft.com/office/spreadsheetml/2009/9/main" objectType="CheckBox" fmlaLink="$C$40" lockText="1"/>
</file>

<file path=xl/ctrlProps/ctrlProp24.xml><?xml version="1.0" encoding="utf-8"?>
<formControlPr xmlns="http://schemas.microsoft.com/office/spreadsheetml/2009/9/main" objectType="CheckBox" fmlaLink="$C$11" lockText="1"/>
</file>

<file path=xl/ctrlProps/ctrlProp240.xml><?xml version="1.0" encoding="utf-8"?>
<formControlPr xmlns="http://schemas.microsoft.com/office/spreadsheetml/2009/9/main" objectType="CheckBox" fmlaLink="$C$41" lockText="1"/>
</file>

<file path=xl/ctrlProps/ctrlProp241.xml><?xml version="1.0" encoding="utf-8"?>
<formControlPr xmlns="http://schemas.microsoft.com/office/spreadsheetml/2009/9/main" objectType="CheckBox" fmlaLink="$C$42" lockText="1"/>
</file>

<file path=xl/ctrlProps/ctrlProp242.xml><?xml version="1.0" encoding="utf-8"?>
<formControlPr xmlns="http://schemas.microsoft.com/office/spreadsheetml/2009/9/main" objectType="CheckBox" fmlaLink="$C$43" lockText="1"/>
</file>

<file path=xl/ctrlProps/ctrlProp243.xml><?xml version="1.0" encoding="utf-8"?>
<formControlPr xmlns="http://schemas.microsoft.com/office/spreadsheetml/2009/9/main" objectType="CheckBox" fmlaLink="$C$46" lockText="1"/>
</file>

<file path=xl/ctrlProps/ctrlProp244.xml><?xml version="1.0" encoding="utf-8"?>
<formControlPr xmlns="http://schemas.microsoft.com/office/spreadsheetml/2009/9/main" objectType="CheckBox" fmlaLink="$C$7" lockText="1"/>
</file>

<file path=xl/ctrlProps/ctrlProp245.xml><?xml version="1.0" encoding="utf-8"?>
<formControlPr xmlns="http://schemas.microsoft.com/office/spreadsheetml/2009/9/main" objectType="CheckBox" fmlaLink="$C$29" lockText="1"/>
</file>

<file path=xl/ctrlProps/ctrlProp246.xml><?xml version="1.0" encoding="utf-8"?>
<formControlPr xmlns="http://schemas.microsoft.com/office/spreadsheetml/2009/9/main" objectType="CheckBox" fmlaLink="$C$31" lockText="1"/>
</file>

<file path=xl/ctrlProps/ctrlProp247.xml><?xml version="1.0" encoding="utf-8"?>
<formControlPr xmlns="http://schemas.microsoft.com/office/spreadsheetml/2009/9/main" objectType="CheckBox" fmlaLink="$C$62" lockText="1"/>
</file>

<file path=xl/ctrlProps/ctrlProp248.xml><?xml version="1.0" encoding="utf-8"?>
<formControlPr xmlns="http://schemas.microsoft.com/office/spreadsheetml/2009/9/main" objectType="CheckBox" fmlaLink="$C$44" lockText="1"/>
</file>

<file path=xl/ctrlProps/ctrlProp249.xml><?xml version="1.0" encoding="utf-8"?>
<formControlPr xmlns="http://schemas.microsoft.com/office/spreadsheetml/2009/9/main" objectType="CheckBox" fmlaLink="$C$45" lockText="1"/>
</file>

<file path=xl/ctrlProps/ctrlProp25.xml><?xml version="1.0" encoding="utf-8"?>
<formControlPr xmlns="http://schemas.microsoft.com/office/spreadsheetml/2009/9/main" objectType="CheckBox" fmlaLink="$C$6" lockText="1"/>
</file>

<file path=xl/ctrlProps/ctrlProp250.xml><?xml version="1.0" encoding="utf-8"?>
<formControlPr xmlns="http://schemas.microsoft.com/office/spreadsheetml/2009/9/main" objectType="CheckBox" fmlaLink="$C$52" lockText="1"/>
</file>

<file path=xl/ctrlProps/ctrlProp251.xml><?xml version="1.0" encoding="utf-8"?>
<formControlPr xmlns="http://schemas.microsoft.com/office/spreadsheetml/2009/9/main" objectType="CheckBox" fmlaLink="$C$53" lockText="1"/>
</file>

<file path=xl/ctrlProps/ctrlProp252.xml><?xml version="1.0" encoding="utf-8"?>
<formControlPr xmlns="http://schemas.microsoft.com/office/spreadsheetml/2009/9/main" objectType="CheckBox" fmlaLink="$C$54" lockText="1"/>
</file>

<file path=xl/ctrlProps/ctrlProp253.xml><?xml version="1.0" encoding="utf-8"?>
<formControlPr xmlns="http://schemas.microsoft.com/office/spreadsheetml/2009/9/main" objectType="CheckBox" fmlaLink="$C$55" lockText="1"/>
</file>

<file path=xl/ctrlProps/ctrlProp254.xml><?xml version="1.0" encoding="utf-8"?>
<formControlPr xmlns="http://schemas.microsoft.com/office/spreadsheetml/2009/9/main" objectType="CheckBox" fmlaLink="$C$56" lockText="1"/>
</file>

<file path=xl/ctrlProps/ctrlProp255.xml><?xml version="1.0" encoding="utf-8"?>
<formControlPr xmlns="http://schemas.microsoft.com/office/spreadsheetml/2009/9/main" objectType="CheckBox" fmlaLink="$C$57" lockText="1"/>
</file>

<file path=xl/ctrlProps/ctrlProp256.xml><?xml version="1.0" encoding="utf-8"?>
<formControlPr xmlns="http://schemas.microsoft.com/office/spreadsheetml/2009/9/main" objectType="CheckBox" fmlaLink="$C$58" lockText="1"/>
</file>

<file path=xl/ctrlProps/ctrlProp257.xml><?xml version="1.0" encoding="utf-8"?>
<formControlPr xmlns="http://schemas.microsoft.com/office/spreadsheetml/2009/9/main" objectType="CheckBox" fmlaLink="$C$60" lockText="1"/>
</file>

<file path=xl/ctrlProps/ctrlProp258.xml><?xml version="1.0" encoding="utf-8"?>
<formControlPr xmlns="http://schemas.microsoft.com/office/spreadsheetml/2009/9/main" objectType="CheckBox" fmlaLink="$C$61" lockText="1"/>
</file>

<file path=xl/ctrlProps/ctrlProp259.xml><?xml version="1.0" encoding="utf-8"?>
<formControlPr xmlns="http://schemas.microsoft.com/office/spreadsheetml/2009/9/main" objectType="CheckBox" fmlaLink="$C$9" lockText="1"/>
</file>

<file path=xl/ctrlProps/ctrlProp26.xml><?xml version="1.0" encoding="utf-8"?>
<formControlPr xmlns="http://schemas.microsoft.com/office/spreadsheetml/2009/9/main" objectType="CheckBox" fmlaLink="$C$7" lockText="1"/>
</file>

<file path=xl/ctrlProps/ctrlProp260.xml><?xml version="1.0" encoding="utf-8"?>
<formControlPr xmlns="http://schemas.microsoft.com/office/spreadsheetml/2009/9/main" objectType="CheckBox" fmlaLink="$C$10" lockText="1"/>
</file>

<file path=xl/ctrlProps/ctrlProp261.xml><?xml version="1.0" encoding="utf-8"?>
<formControlPr xmlns="http://schemas.microsoft.com/office/spreadsheetml/2009/9/main" objectType="CheckBox" fmlaLink="$C$25" lockText="1"/>
</file>

<file path=xl/ctrlProps/ctrlProp262.xml><?xml version="1.0" encoding="utf-8"?>
<formControlPr xmlns="http://schemas.microsoft.com/office/spreadsheetml/2009/9/main" objectType="CheckBox" fmlaLink="$C$30" lockText="1"/>
</file>

<file path=xl/ctrlProps/ctrlProp263.xml><?xml version="1.0" encoding="utf-8"?>
<formControlPr xmlns="http://schemas.microsoft.com/office/spreadsheetml/2009/9/main" objectType="CheckBox" fmlaLink="$C$8" lockText="1"/>
</file>

<file path=xl/ctrlProps/ctrlProp264.xml><?xml version="1.0" encoding="utf-8"?>
<formControlPr xmlns="http://schemas.microsoft.com/office/spreadsheetml/2009/9/main" objectType="CheckBox" fmlaLink="$C$9" lockText="1"/>
</file>

<file path=xl/ctrlProps/ctrlProp265.xml><?xml version="1.0" encoding="utf-8"?>
<formControlPr xmlns="http://schemas.microsoft.com/office/spreadsheetml/2009/9/main" objectType="CheckBox" fmlaLink="$C$10" lockText="1"/>
</file>

<file path=xl/ctrlProps/ctrlProp266.xml><?xml version="1.0" encoding="utf-8"?>
<formControlPr xmlns="http://schemas.microsoft.com/office/spreadsheetml/2009/9/main" objectType="CheckBox" fmlaLink="$C$7" lockText="1"/>
</file>

<file path=xl/ctrlProps/ctrlProp267.xml><?xml version="1.0" encoding="utf-8"?>
<formControlPr xmlns="http://schemas.microsoft.com/office/spreadsheetml/2009/9/main" objectType="CheckBox" fmlaLink="$C$6" lockText="1"/>
</file>

<file path=xl/ctrlProps/ctrlProp268.xml><?xml version="1.0" encoding="utf-8"?>
<formControlPr xmlns="http://schemas.microsoft.com/office/spreadsheetml/2009/9/main" objectType="CheckBox" fmlaLink="$C$8" lockText="1"/>
</file>

<file path=xl/ctrlProps/ctrlProp269.xml><?xml version="1.0" encoding="utf-8"?>
<formControlPr xmlns="http://schemas.microsoft.com/office/spreadsheetml/2009/9/main" objectType="CheckBox" fmlaLink="$C$12" lockText="1"/>
</file>

<file path=xl/ctrlProps/ctrlProp27.xml><?xml version="1.0" encoding="utf-8"?>
<formControlPr xmlns="http://schemas.microsoft.com/office/spreadsheetml/2009/9/main" objectType="CheckBox" fmlaLink="$C$8" lockText="1"/>
</file>

<file path=xl/ctrlProps/ctrlProp270.xml><?xml version="1.0" encoding="utf-8"?>
<formControlPr xmlns="http://schemas.microsoft.com/office/spreadsheetml/2009/9/main" objectType="CheckBox" fmlaLink="$C$13" lockText="1"/>
</file>

<file path=xl/ctrlProps/ctrlProp271.xml><?xml version="1.0" encoding="utf-8"?>
<formControlPr xmlns="http://schemas.microsoft.com/office/spreadsheetml/2009/9/main" objectType="CheckBox" fmlaLink="$C$14" lockText="1"/>
</file>

<file path=xl/ctrlProps/ctrlProp272.xml><?xml version="1.0" encoding="utf-8"?>
<formControlPr xmlns="http://schemas.microsoft.com/office/spreadsheetml/2009/9/main" objectType="CheckBox" fmlaLink="$C$7" lockText="1"/>
</file>

<file path=xl/ctrlProps/ctrlProp273.xml><?xml version="1.0" encoding="utf-8"?>
<formControlPr xmlns="http://schemas.microsoft.com/office/spreadsheetml/2009/9/main" objectType="CheckBox" fmlaLink="$C$9" lockText="1"/>
</file>

<file path=xl/ctrlProps/ctrlProp274.xml><?xml version="1.0" encoding="utf-8"?>
<formControlPr xmlns="http://schemas.microsoft.com/office/spreadsheetml/2009/9/main" objectType="CheckBox" fmlaLink="$C$11" lockText="1"/>
</file>

<file path=xl/ctrlProps/ctrlProp275.xml><?xml version="1.0" encoding="utf-8"?>
<formControlPr xmlns="http://schemas.microsoft.com/office/spreadsheetml/2009/9/main" objectType="CheckBox" fmlaLink="$C$16" lockText="1"/>
</file>

<file path=xl/ctrlProps/ctrlProp276.xml><?xml version="1.0" encoding="utf-8"?>
<formControlPr xmlns="http://schemas.microsoft.com/office/spreadsheetml/2009/9/main" objectType="CheckBox" fmlaLink="$C$17" lockText="1"/>
</file>

<file path=xl/ctrlProps/ctrlProp28.xml><?xml version="1.0" encoding="utf-8"?>
<formControlPr xmlns="http://schemas.microsoft.com/office/spreadsheetml/2009/9/main" objectType="CheckBox" fmlaLink="$C$9" lockText="1"/>
</file>

<file path=xl/ctrlProps/ctrlProp29.xml><?xml version="1.0" encoding="utf-8"?>
<formControlPr xmlns="http://schemas.microsoft.com/office/spreadsheetml/2009/9/main" objectType="CheckBox" fmlaLink="$C$10" lockText="1"/>
</file>

<file path=xl/ctrlProps/ctrlProp3.xml><?xml version="1.0" encoding="utf-8"?>
<formControlPr xmlns="http://schemas.microsoft.com/office/spreadsheetml/2009/9/main" objectType="CheckBox" fmlaLink="$D$12" lockText="1"/>
</file>

<file path=xl/ctrlProps/ctrlProp30.xml><?xml version="1.0" encoding="utf-8"?>
<formControlPr xmlns="http://schemas.microsoft.com/office/spreadsheetml/2009/9/main" objectType="CheckBox" fmlaLink="$C$11" lockText="1"/>
</file>

<file path=xl/ctrlProps/ctrlProp31.xml><?xml version="1.0" encoding="utf-8"?>
<formControlPr xmlns="http://schemas.microsoft.com/office/spreadsheetml/2009/9/main" objectType="CheckBox" fmlaLink="$C$12" lockText="1"/>
</file>

<file path=xl/ctrlProps/ctrlProp32.xml><?xml version="1.0" encoding="utf-8"?>
<formControlPr xmlns="http://schemas.microsoft.com/office/spreadsheetml/2009/9/main" objectType="CheckBox" fmlaLink="$C$14" lockText="1"/>
</file>

<file path=xl/ctrlProps/ctrlProp33.xml><?xml version="1.0" encoding="utf-8"?>
<formControlPr xmlns="http://schemas.microsoft.com/office/spreadsheetml/2009/9/main" objectType="CheckBox" fmlaLink="$C$16" lockText="1"/>
</file>

<file path=xl/ctrlProps/ctrlProp34.xml><?xml version="1.0" encoding="utf-8"?>
<formControlPr xmlns="http://schemas.microsoft.com/office/spreadsheetml/2009/9/main" objectType="CheckBox" fmlaLink="$C$18" lockText="1"/>
</file>

<file path=xl/ctrlProps/ctrlProp35.xml><?xml version="1.0" encoding="utf-8"?>
<formControlPr xmlns="http://schemas.microsoft.com/office/spreadsheetml/2009/9/main" objectType="CheckBox" fmlaLink="$C$26" lockText="1"/>
</file>

<file path=xl/ctrlProps/ctrlProp36.xml><?xml version="1.0" encoding="utf-8"?>
<formControlPr xmlns="http://schemas.microsoft.com/office/spreadsheetml/2009/9/main" objectType="CheckBox" fmlaLink="$C$27" lockText="1"/>
</file>

<file path=xl/ctrlProps/ctrlProp37.xml><?xml version="1.0" encoding="utf-8"?>
<formControlPr xmlns="http://schemas.microsoft.com/office/spreadsheetml/2009/9/main" objectType="CheckBox" fmlaLink="$C$28" lockText="1"/>
</file>

<file path=xl/ctrlProps/ctrlProp38.xml><?xml version="1.0" encoding="utf-8"?>
<formControlPr xmlns="http://schemas.microsoft.com/office/spreadsheetml/2009/9/main" objectType="CheckBox" fmlaLink="$C$29" lockText="1"/>
</file>

<file path=xl/ctrlProps/ctrlProp39.xml><?xml version="1.0" encoding="utf-8"?>
<formControlPr xmlns="http://schemas.microsoft.com/office/spreadsheetml/2009/9/main" objectType="CheckBox" fmlaLink="$C$30" lockText="1"/>
</file>

<file path=xl/ctrlProps/ctrlProp4.xml><?xml version="1.0" encoding="utf-8"?>
<formControlPr xmlns="http://schemas.microsoft.com/office/spreadsheetml/2009/9/main" objectType="CheckBox" fmlaLink="$C$12"/>
</file>

<file path=xl/ctrlProps/ctrlProp40.xml><?xml version="1.0" encoding="utf-8"?>
<formControlPr xmlns="http://schemas.microsoft.com/office/spreadsheetml/2009/9/main" objectType="CheckBox" fmlaLink="$C$32" lockText="1"/>
</file>

<file path=xl/ctrlProps/ctrlProp41.xml><?xml version="1.0" encoding="utf-8"?>
<formControlPr xmlns="http://schemas.microsoft.com/office/spreadsheetml/2009/9/main" objectType="CheckBox" fmlaLink="$C$33" lockText="1"/>
</file>

<file path=xl/ctrlProps/ctrlProp42.xml><?xml version="1.0" encoding="utf-8"?>
<formControlPr xmlns="http://schemas.microsoft.com/office/spreadsheetml/2009/9/main" objectType="CheckBox" fmlaLink="$C$34" lockText="1"/>
</file>

<file path=xl/ctrlProps/ctrlProp43.xml><?xml version="1.0" encoding="utf-8"?>
<formControlPr xmlns="http://schemas.microsoft.com/office/spreadsheetml/2009/9/main" objectType="CheckBox" fmlaLink="$C$35" lockText="1"/>
</file>

<file path=xl/ctrlProps/ctrlProp44.xml><?xml version="1.0" encoding="utf-8"?>
<formControlPr xmlns="http://schemas.microsoft.com/office/spreadsheetml/2009/9/main" objectType="CheckBox" fmlaLink="$C$13" lockText="1"/>
</file>

<file path=xl/ctrlProps/ctrlProp45.xml><?xml version="1.0" encoding="utf-8"?>
<formControlPr xmlns="http://schemas.microsoft.com/office/spreadsheetml/2009/9/main" objectType="CheckBox" fmlaLink="$C$20" lockText="1"/>
</file>

<file path=xl/ctrlProps/ctrlProp46.xml><?xml version="1.0" encoding="utf-8"?>
<formControlPr xmlns="http://schemas.microsoft.com/office/spreadsheetml/2009/9/main" objectType="CheckBox" fmlaLink="$C$21" lockText="1"/>
</file>

<file path=xl/ctrlProps/ctrlProp47.xml><?xml version="1.0" encoding="utf-8"?>
<formControlPr xmlns="http://schemas.microsoft.com/office/spreadsheetml/2009/9/main" objectType="CheckBox" fmlaLink="$C$22" lockText="1"/>
</file>

<file path=xl/ctrlProps/ctrlProp48.xml><?xml version="1.0" encoding="utf-8"?>
<formControlPr xmlns="http://schemas.microsoft.com/office/spreadsheetml/2009/9/main" objectType="CheckBox" fmlaLink="$C$23" lockText="1"/>
</file>

<file path=xl/ctrlProps/ctrlProp49.xml><?xml version="1.0" encoding="utf-8"?>
<formControlPr xmlns="http://schemas.microsoft.com/office/spreadsheetml/2009/9/main" objectType="CheckBox" fmlaLink="$C$17" lockText="1"/>
</file>

<file path=xl/ctrlProps/ctrlProp5.xml><?xml version="1.0" encoding="utf-8"?>
<formControlPr xmlns="http://schemas.microsoft.com/office/spreadsheetml/2009/9/main" objectType="CheckBox" fmlaLink="$C$18"/>
</file>

<file path=xl/ctrlProps/ctrlProp50.xml><?xml version="1.0" encoding="utf-8"?>
<formControlPr xmlns="http://schemas.microsoft.com/office/spreadsheetml/2009/9/main" objectType="CheckBox" fmlaLink="$C$8" lockText="1"/>
</file>

<file path=xl/ctrlProps/ctrlProp51.xml><?xml version="1.0" encoding="utf-8"?>
<formControlPr xmlns="http://schemas.microsoft.com/office/spreadsheetml/2009/9/main" objectType="CheckBox" fmlaLink="$C$10" lockText="1"/>
</file>

<file path=xl/ctrlProps/ctrlProp52.xml><?xml version="1.0" encoding="utf-8"?>
<formControlPr xmlns="http://schemas.microsoft.com/office/spreadsheetml/2009/9/main" objectType="CheckBox" fmlaLink="$C$13" lockText="1"/>
</file>

<file path=xl/ctrlProps/ctrlProp53.xml><?xml version="1.0" encoding="utf-8"?>
<formControlPr xmlns="http://schemas.microsoft.com/office/spreadsheetml/2009/9/main" objectType="CheckBox" fmlaLink="$C$14" lockText="1"/>
</file>

<file path=xl/ctrlProps/ctrlProp54.xml><?xml version="1.0" encoding="utf-8"?>
<formControlPr xmlns="http://schemas.microsoft.com/office/spreadsheetml/2009/9/main" objectType="CheckBox" fmlaLink="$C$15" lockText="1"/>
</file>

<file path=xl/ctrlProps/ctrlProp55.xml><?xml version="1.0" encoding="utf-8"?>
<formControlPr xmlns="http://schemas.microsoft.com/office/spreadsheetml/2009/9/main" objectType="CheckBox" fmlaLink="$C$16" lockText="1"/>
</file>

<file path=xl/ctrlProps/ctrlProp56.xml><?xml version="1.0" encoding="utf-8"?>
<formControlPr xmlns="http://schemas.microsoft.com/office/spreadsheetml/2009/9/main" objectType="CheckBox" fmlaLink="$C$17" lockText="1"/>
</file>

<file path=xl/ctrlProps/ctrlProp57.xml><?xml version="1.0" encoding="utf-8"?>
<formControlPr xmlns="http://schemas.microsoft.com/office/spreadsheetml/2009/9/main" objectType="CheckBox" fmlaLink="$C$18" lockText="1"/>
</file>

<file path=xl/ctrlProps/ctrlProp58.xml><?xml version="1.0" encoding="utf-8"?>
<formControlPr xmlns="http://schemas.microsoft.com/office/spreadsheetml/2009/9/main" objectType="CheckBox" fmlaLink="$C$19" lockText="1"/>
</file>

<file path=xl/ctrlProps/ctrlProp59.xml><?xml version="1.0" encoding="utf-8"?>
<formControlPr xmlns="http://schemas.microsoft.com/office/spreadsheetml/2009/9/main" objectType="CheckBox" fmlaLink="$C$20" lockText="1"/>
</file>

<file path=xl/ctrlProps/ctrlProp6.xml><?xml version="1.0" encoding="utf-8"?>
<formControlPr xmlns="http://schemas.microsoft.com/office/spreadsheetml/2009/9/main" objectType="CheckBox" fmlaLink="$C$13"/>
</file>

<file path=xl/ctrlProps/ctrlProp60.xml><?xml version="1.0" encoding="utf-8"?>
<formControlPr xmlns="http://schemas.microsoft.com/office/spreadsheetml/2009/9/main" objectType="CheckBox" fmlaLink="$C$21" lockText="1"/>
</file>

<file path=xl/ctrlProps/ctrlProp61.xml><?xml version="1.0" encoding="utf-8"?>
<formControlPr xmlns="http://schemas.microsoft.com/office/spreadsheetml/2009/9/main" objectType="CheckBox" fmlaLink="$C$22" lockText="1"/>
</file>

<file path=xl/ctrlProps/ctrlProp62.xml><?xml version="1.0" encoding="utf-8"?>
<formControlPr xmlns="http://schemas.microsoft.com/office/spreadsheetml/2009/9/main" objectType="CheckBox" fmlaLink="$C$26" lockText="1"/>
</file>

<file path=xl/ctrlProps/ctrlProp63.xml><?xml version="1.0" encoding="utf-8"?>
<formControlPr xmlns="http://schemas.microsoft.com/office/spreadsheetml/2009/9/main" objectType="CheckBox" fmlaLink="$C$27" lockText="1"/>
</file>

<file path=xl/ctrlProps/ctrlProp64.xml><?xml version="1.0" encoding="utf-8"?>
<formControlPr xmlns="http://schemas.microsoft.com/office/spreadsheetml/2009/9/main" objectType="CheckBox" fmlaLink="$C$28" lockText="1"/>
</file>

<file path=xl/ctrlProps/ctrlProp65.xml><?xml version="1.0" encoding="utf-8"?>
<formControlPr xmlns="http://schemas.microsoft.com/office/spreadsheetml/2009/9/main" objectType="CheckBox" fmlaLink="$C$31" lockText="1"/>
</file>

<file path=xl/ctrlProps/ctrlProp66.xml><?xml version="1.0" encoding="utf-8"?>
<formControlPr xmlns="http://schemas.microsoft.com/office/spreadsheetml/2009/9/main" objectType="CheckBox" fmlaLink="$C$11" lockText="1"/>
</file>

<file path=xl/ctrlProps/ctrlProp67.xml><?xml version="1.0" encoding="utf-8"?>
<formControlPr xmlns="http://schemas.microsoft.com/office/spreadsheetml/2009/9/main" objectType="CheckBox" fmlaLink="$C$12" lockText="1"/>
</file>

<file path=xl/ctrlProps/ctrlProp68.xml><?xml version="1.0" encoding="utf-8"?>
<formControlPr xmlns="http://schemas.microsoft.com/office/spreadsheetml/2009/9/main" objectType="CheckBox" fmlaLink="$C$32" lockText="1"/>
</file>

<file path=xl/ctrlProps/ctrlProp69.xml><?xml version="1.0" encoding="utf-8"?>
<formControlPr xmlns="http://schemas.microsoft.com/office/spreadsheetml/2009/9/main" objectType="CheckBox" fmlaLink="$C$9" lockText="1"/>
</file>

<file path=xl/ctrlProps/ctrlProp7.xml><?xml version="1.0" encoding="utf-8"?>
<formControlPr xmlns="http://schemas.microsoft.com/office/spreadsheetml/2009/9/main" objectType="CheckBox" fmlaLink="$C$14"/>
</file>

<file path=xl/ctrlProps/ctrlProp70.xml><?xml version="1.0" encoding="utf-8"?>
<formControlPr xmlns="http://schemas.microsoft.com/office/spreadsheetml/2009/9/main" objectType="CheckBox" fmlaLink="$C$24" lockText="1"/>
</file>

<file path=xl/ctrlProps/ctrlProp71.xml><?xml version="1.0" encoding="utf-8"?>
<formControlPr xmlns="http://schemas.microsoft.com/office/spreadsheetml/2009/9/main" objectType="CheckBox" fmlaLink="$C$25" lockText="1"/>
</file>

<file path=xl/ctrlProps/ctrlProp72.xml><?xml version="1.0" encoding="utf-8"?>
<formControlPr xmlns="http://schemas.microsoft.com/office/spreadsheetml/2009/9/main" objectType="CheckBox" fmlaLink="$C$29" lockText="1"/>
</file>

<file path=xl/ctrlProps/ctrlProp73.xml><?xml version="1.0" encoding="utf-8"?>
<formControlPr xmlns="http://schemas.microsoft.com/office/spreadsheetml/2009/9/main" objectType="CheckBox" fmlaLink="$C$23" lockText="1"/>
</file>

<file path=xl/ctrlProps/ctrlProp74.xml><?xml version="1.0" encoding="utf-8"?>
<formControlPr xmlns="http://schemas.microsoft.com/office/spreadsheetml/2009/9/main" objectType="CheckBox" fmlaLink="$C$30" lockText="1"/>
</file>

<file path=xl/ctrlProps/ctrlProp75.xml><?xml version="1.0" encoding="utf-8"?>
<formControlPr xmlns="http://schemas.microsoft.com/office/spreadsheetml/2009/9/main" objectType="CheckBox" fmlaLink="#REF!" lockText="1"/>
</file>

<file path=xl/ctrlProps/ctrlProp76.xml><?xml version="1.0" encoding="utf-8"?>
<formControlPr xmlns="http://schemas.microsoft.com/office/spreadsheetml/2009/9/main" objectType="CheckBox" fmlaLink="#REF!" lockText="1"/>
</file>

<file path=xl/ctrlProps/ctrlProp77.xml><?xml version="1.0" encoding="utf-8"?>
<formControlPr xmlns="http://schemas.microsoft.com/office/spreadsheetml/2009/9/main" objectType="CheckBox" fmlaLink="$C$6" lockText="1"/>
</file>

<file path=xl/ctrlProps/ctrlProp78.xml><?xml version="1.0" encoding="utf-8"?>
<formControlPr xmlns="http://schemas.microsoft.com/office/spreadsheetml/2009/9/main" objectType="CheckBox" fmlaLink="$C$7" lockText="1"/>
</file>

<file path=xl/ctrlProps/ctrlProp79.xml><?xml version="1.0" encoding="utf-8"?>
<formControlPr xmlns="http://schemas.microsoft.com/office/spreadsheetml/2009/9/main" objectType="CheckBox" fmlaLink="$C$25" lockText="1"/>
</file>

<file path=xl/ctrlProps/ctrlProp8.xml><?xml version="1.0" encoding="utf-8"?>
<formControlPr xmlns="http://schemas.microsoft.com/office/spreadsheetml/2009/9/main" objectType="CheckBox" fmlaLink="$D$13" lockText="1"/>
</file>

<file path=xl/ctrlProps/ctrlProp80.xml><?xml version="1.0" encoding="utf-8"?>
<formControlPr xmlns="http://schemas.microsoft.com/office/spreadsheetml/2009/9/main" objectType="CheckBox" fmlaLink="$C$29" lockText="1"/>
</file>

<file path=xl/ctrlProps/ctrlProp81.xml><?xml version="1.0" encoding="utf-8"?>
<formControlPr xmlns="http://schemas.microsoft.com/office/spreadsheetml/2009/9/main" objectType="CheckBox" fmlaLink="$C$32" lockText="1"/>
</file>

<file path=xl/ctrlProps/ctrlProp82.xml><?xml version="1.0" encoding="utf-8"?>
<formControlPr xmlns="http://schemas.microsoft.com/office/spreadsheetml/2009/9/main" objectType="CheckBox" fmlaLink="$C$8" lockText="1"/>
</file>

<file path=xl/ctrlProps/ctrlProp83.xml><?xml version="1.0" encoding="utf-8"?>
<formControlPr xmlns="http://schemas.microsoft.com/office/spreadsheetml/2009/9/main" objectType="CheckBox" fmlaLink="$C$28" lockText="1"/>
</file>

<file path=xl/ctrlProps/ctrlProp84.xml><?xml version="1.0" encoding="utf-8"?>
<formControlPr xmlns="http://schemas.microsoft.com/office/spreadsheetml/2009/9/main" objectType="CheckBox" fmlaLink="$C$9" lockText="1"/>
</file>

<file path=xl/ctrlProps/ctrlProp85.xml><?xml version="1.0" encoding="utf-8"?>
<formControlPr xmlns="http://schemas.microsoft.com/office/spreadsheetml/2009/9/main" objectType="CheckBox" fmlaLink="$C$13" lockText="1"/>
</file>

<file path=xl/ctrlProps/ctrlProp86.xml><?xml version="1.0" encoding="utf-8"?>
<formControlPr xmlns="http://schemas.microsoft.com/office/spreadsheetml/2009/9/main" objectType="CheckBox" fmlaLink="$C$14" lockText="1"/>
</file>

<file path=xl/ctrlProps/ctrlProp87.xml><?xml version="1.0" encoding="utf-8"?>
<formControlPr xmlns="http://schemas.microsoft.com/office/spreadsheetml/2009/9/main" objectType="CheckBox" fmlaLink="$C$16" lockText="1"/>
</file>

<file path=xl/ctrlProps/ctrlProp88.xml><?xml version="1.0" encoding="utf-8"?>
<formControlPr xmlns="http://schemas.microsoft.com/office/spreadsheetml/2009/9/main" objectType="CheckBox" fmlaLink="$C$17" lockText="1"/>
</file>

<file path=xl/ctrlProps/ctrlProp89.xml><?xml version="1.0" encoding="utf-8"?>
<formControlPr xmlns="http://schemas.microsoft.com/office/spreadsheetml/2009/9/main" objectType="CheckBox" fmlaLink="$C$15" lockText="1"/>
</file>

<file path=xl/ctrlProps/ctrlProp9.xml><?xml version="1.0" encoding="utf-8"?>
<formControlPr xmlns="http://schemas.microsoft.com/office/spreadsheetml/2009/9/main" objectType="CheckBox" fmlaLink="$D$14" lockText="1"/>
</file>

<file path=xl/ctrlProps/ctrlProp90.xml><?xml version="1.0" encoding="utf-8"?>
<formControlPr xmlns="http://schemas.microsoft.com/office/spreadsheetml/2009/9/main" objectType="CheckBox" fmlaLink="$C$30" lockText="1"/>
</file>

<file path=xl/ctrlProps/ctrlProp91.xml><?xml version="1.0" encoding="utf-8"?>
<formControlPr xmlns="http://schemas.microsoft.com/office/spreadsheetml/2009/9/main" objectType="CheckBox" fmlaLink="$C$31" lockText="1"/>
</file>

<file path=xl/ctrlProps/ctrlProp92.xml><?xml version="1.0" encoding="utf-8"?>
<formControlPr xmlns="http://schemas.microsoft.com/office/spreadsheetml/2009/9/main" objectType="CheckBox" fmlaLink="$C$26" lockText="1"/>
</file>

<file path=xl/ctrlProps/ctrlProp93.xml><?xml version="1.0" encoding="utf-8"?>
<formControlPr xmlns="http://schemas.microsoft.com/office/spreadsheetml/2009/9/main" objectType="CheckBox" fmlaLink="$C$23" lockText="1"/>
</file>

<file path=xl/ctrlProps/ctrlProp94.xml><?xml version="1.0" encoding="utf-8"?>
<formControlPr xmlns="http://schemas.microsoft.com/office/spreadsheetml/2009/9/main" objectType="CheckBox" fmlaLink="$C$18" lockText="1"/>
</file>

<file path=xl/ctrlProps/ctrlProp95.xml><?xml version="1.0" encoding="utf-8"?>
<formControlPr xmlns="http://schemas.microsoft.com/office/spreadsheetml/2009/9/main" objectType="CheckBox" fmlaLink="$C$19" lockText="1"/>
</file>

<file path=xl/ctrlProps/ctrlProp96.xml><?xml version="1.0" encoding="utf-8"?>
<formControlPr xmlns="http://schemas.microsoft.com/office/spreadsheetml/2009/9/main" objectType="CheckBox" fmlaLink="$C$20" lockText="1"/>
</file>

<file path=xl/ctrlProps/ctrlProp97.xml><?xml version="1.0" encoding="utf-8"?>
<formControlPr xmlns="http://schemas.microsoft.com/office/spreadsheetml/2009/9/main" objectType="CheckBox" fmlaLink="$C$21" lockText="1"/>
</file>

<file path=xl/ctrlProps/ctrlProp98.xml><?xml version="1.0" encoding="utf-8"?>
<formControlPr xmlns="http://schemas.microsoft.com/office/spreadsheetml/2009/9/main" objectType="CheckBox" fmlaLink="$C$22" lockText="1"/>
</file>

<file path=xl/ctrlProps/ctrlProp99.xml><?xml version="1.0" encoding="utf-8"?>
<formControlPr xmlns="http://schemas.microsoft.com/office/spreadsheetml/2009/9/main" objectType="CheckBox" fmlaLink="$C$27"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10</xdr:row>
          <xdr:rowOff>85725</xdr:rowOff>
        </xdr:from>
        <xdr:to>
          <xdr:col>2</xdr:col>
          <xdr:colOff>695325</xdr:colOff>
          <xdr:row>10</xdr:row>
          <xdr:rowOff>295275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66675</xdr:rowOff>
        </xdr:from>
        <xdr:to>
          <xdr:col>3</xdr:col>
          <xdr:colOff>695325</xdr:colOff>
          <xdr:row>10</xdr:row>
          <xdr:rowOff>295275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11</xdr:row>
          <xdr:rowOff>76200</xdr:rowOff>
        </xdr:from>
        <xdr:to>
          <xdr:col>3</xdr:col>
          <xdr:colOff>714375</xdr:colOff>
          <xdr:row>11</xdr:row>
          <xdr:rowOff>304800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2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11</xdr:row>
          <xdr:rowOff>95250</xdr:rowOff>
        </xdr:from>
        <xdr:to>
          <xdr:col>2</xdr:col>
          <xdr:colOff>714375</xdr:colOff>
          <xdr:row>11</xdr:row>
          <xdr:rowOff>323850</xdr:rowOff>
        </xdr:to>
        <xdr:sp macro="" textlink="">
          <xdr:nvSpPr>
            <xdr:cNvPr id="16824" name="Check Box 440" hidden="1">
              <a:extLst>
                <a:ext uri="{63B3BB69-23CF-44E3-9099-C40C66FF867C}">
                  <a14:compatExt spid="_x0000_s16824"/>
                </a:ext>
                <a:ext uri="{FF2B5EF4-FFF2-40B4-BE49-F238E27FC236}">
                  <a16:creationId xmlns:a16="http://schemas.microsoft.com/office/drawing/2014/main" id="{00000000-0008-0000-0200-0000B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17</xdr:row>
          <xdr:rowOff>95250</xdr:rowOff>
        </xdr:from>
        <xdr:to>
          <xdr:col>2</xdr:col>
          <xdr:colOff>723900</xdr:colOff>
          <xdr:row>17</xdr:row>
          <xdr:rowOff>323850</xdr:rowOff>
        </xdr:to>
        <xdr:sp macro="" textlink="">
          <xdr:nvSpPr>
            <xdr:cNvPr id="16846" name="Check Box 462" hidden="1">
              <a:extLst>
                <a:ext uri="{63B3BB69-23CF-44E3-9099-C40C66FF867C}">
                  <a14:compatExt spid="_x0000_s16846"/>
                </a:ext>
                <a:ext uri="{FF2B5EF4-FFF2-40B4-BE49-F238E27FC236}">
                  <a16:creationId xmlns:a16="http://schemas.microsoft.com/office/drawing/2014/main" id="{00000000-0008-0000-0200-0000C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12</xdr:row>
          <xdr:rowOff>85725</xdr:rowOff>
        </xdr:from>
        <xdr:to>
          <xdr:col>2</xdr:col>
          <xdr:colOff>714375</xdr:colOff>
          <xdr:row>12</xdr:row>
          <xdr:rowOff>314325</xdr:rowOff>
        </xdr:to>
        <xdr:sp macro="" textlink="">
          <xdr:nvSpPr>
            <xdr:cNvPr id="45214" name="Check Box 1182" hidden="1">
              <a:extLst>
                <a:ext uri="{63B3BB69-23CF-44E3-9099-C40C66FF867C}">
                  <a14:compatExt spid="_x0000_s45214"/>
                </a:ext>
                <a:ext uri="{FF2B5EF4-FFF2-40B4-BE49-F238E27FC236}">
                  <a16:creationId xmlns:a16="http://schemas.microsoft.com/office/drawing/2014/main" id="{00000000-0008-0000-0200-00009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95250</xdr:rowOff>
        </xdr:from>
        <xdr:to>
          <xdr:col>2</xdr:col>
          <xdr:colOff>723900</xdr:colOff>
          <xdr:row>13</xdr:row>
          <xdr:rowOff>323850</xdr:rowOff>
        </xdr:to>
        <xdr:sp macro="" textlink="">
          <xdr:nvSpPr>
            <xdr:cNvPr id="45224" name="Check Box 1192" hidden="1">
              <a:extLst>
                <a:ext uri="{63B3BB69-23CF-44E3-9099-C40C66FF867C}">
                  <a14:compatExt spid="_x0000_s45224"/>
                </a:ext>
                <a:ext uri="{FF2B5EF4-FFF2-40B4-BE49-F238E27FC236}">
                  <a16:creationId xmlns:a16="http://schemas.microsoft.com/office/drawing/2014/main" id="{00000000-0008-0000-0200-0000A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12</xdr:row>
          <xdr:rowOff>85725</xdr:rowOff>
        </xdr:from>
        <xdr:to>
          <xdr:col>3</xdr:col>
          <xdr:colOff>704850</xdr:colOff>
          <xdr:row>12</xdr:row>
          <xdr:rowOff>314325</xdr:rowOff>
        </xdr:to>
        <xdr:sp macro="" textlink="">
          <xdr:nvSpPr>
            <xdr:cNvPr id="45237" name="Check Box 1205" hidden="1">
              <a:extLst>
                <a:ext uri="{63B3BB69-23CF-44E3-9099-C40C66FF867C}">
                  <a14:compatExt spid="_x0000_s45237"/>
                </a:ext>
                <a:ext uri="{FF2B5EF4-FFF2-40B4-BE49-F238E27FC236}">
                  <a16:creationId xmlns:a16="http://schemas.microsoft.com/office/drawing/2014/main" id="{00000000-0008-0000-0200-0000B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85725</xdr:rowOff>
        </xdr:from>
        <xdr:to>
          <xdr:col>3</xdr:col>
          <xdr:colOff>695325</xdr:colOff>
          <xdr:row>13</xdr:row>
          <xdr:rowOff>314325</xdr:rowOff>
        </xdr:to>
        <xdr:sp macro="" textlink="">
          <xdr:nvSpPr>
            <xdr:cNvPr id="45245" name="Check Box 1213" hidden="1">
              <a:extLst>
                <a:ext uri="{63B3BB69-23CF-44E3-9099-C40C66FF867C}">
                  <a14:compatExt spid="_x0000_s45245"/>
                </a:ext>
                <a:ext uri="{FF2B5EF4-FFF2-40B4-BE49-F238E27FC236}">
                  <a16:creationId xmlns:a16="http://schemas.microsoft.com/office/drawing/2014/main" id="{00000000-0008-0000-0200-0000B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16</xdr:row>
          <xdr:rowOff>123825</xdr:rowOff>
        </xdr:from>
        <xdr:to>
          <xdr:col>2</xdr:col>
          <xdr:colOff>704850</xdr:colOff>
          <xdr:row>16</xdr:row>
          <xdr:rowOff>352425</xdr:rowOff>
        </xdr:to>
        <xdr:sp macro="" textlink="">
          <xdr:nvSpPr>
            <xdr:cNvPr id="45270" name="Check Box 1238" hidden="1">
              <a:extLst>
                <a:ext uri="{63B3BB69-23CF-44E3-9099-C40C66FF867C}">
                  <a14:compatExt spid="_x0000_s45270"/>
                </a:ext>
                <a:ext uri="{FF2B5EF4-FFF2-40B4-BE49-F238E27FC236}">
                  <a16:creationId xmlns:a16="http://schemas.microsoft.com/office/drawing/2014/main" id="{00000000-0008-0000-0200-0000D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17</xdr:row>
          <xdr:rowOff>0</xdr:rowOff>
        </xdr:from>
        <xdr:to>
          <xdr:col>3</xdr:col>
          <xdr:colOff>714375</xdr:colOff>
          <xdr:row>17</xdr:row>
          <xdr:rowOff>228600</xdr:rowOff>
        </xdr:to>
        <xdr:sp macro="" textlink="">
          <xdr:nvSpPr>
            <xdr:cNvPr id="45284" name="Check Box 1252" hidden="1">
              <a:extLst>
                <a:ext uri="{63B3BB69-23CF-44E3-9099-C40C66FF867C}">
                  <a14:compatExt spid="_x0000_s45284"/>
                </a:ext>
                <a:ext uri="{FF2B5EF4-FFF2-40B4-BE49-F238E27FC236}">
                  <a16:creationId xmlns:a16="http://schemas.microsoft.com/office/drawing/2014/main" id="{00000000-0008-0000-0200-0000E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15</xdr:row>
          <xdr:rowOff>57150</xdr:rowOff>
        </xdr:from>
        <xdr:to>
          <xdr:col>2</xdr:col>
          <xdr:colOff>733425</xdr:colOff>
          <xdr:row>15</xdr:row>
          <xdr:rowOff>285750</xdr:rowOff>
        </xdr:to>
        <xdr:sp macro="" textlink="">
          <xdr:nvSpPr>
            <xdr:cNvPr id="45285" name="Check Box 1253" hidden="1">
              <a:extLst>
                <a:ext uri="{63B3BB69-23CF-44E3-9099-C40C66FF867C}">
                  <a14:compatExt spid="_x0000_s45285"/>
                </a:ext>
                <a:ext uri="{FF2B5EF4-FFF2-40B4-BE49-F238E27FC236}">
                  <a16:creationId xmlns:a16="http://schemas.microsoft.com/office/drawing/2014/main" id="{00000000-0008-0000-0200-0000E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8</xdr:row>
          <xdr:rowOff>200025</xdr:rowOff>
        </xdr:from>
        <xdr:to>
          <xdr:col>2</xdr:col>
          <xdr:colOff>771525</xdr:colOff>
          <xdr:row>8</xdr:row>
          <xdr:rowOff>409575</xdr:rowOff>
        </xdr:to>
        <xdr:sp macro="" textlink="">
          <xdr:nvSpPr>
            <xdr:cNvPr id="45286" name="Check Box 1254" hidden="1">
              <a:extLst>
                <a:ext uri="{63B3BB69-23CF-44E3-9099-C40C66FF867C}">
                  <a14:compatExt spid="_x0000_s45286"/>
                </a:ext>
                <a:ext uri="{FF2B5EF4-FFF2-40B4-BE49-F238E27FC236}">
                  <a16:creationId xmlns:a16="http://schemas.microsoft.com/office/drawing/2014/main" id="{00000000-0008-0000-0200-0000E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xdr:row>
          <xdr:rowOff>219075</xdr:rowOff>
        </xdr:from>
        <xdr:to>
          <xdr:col>3</xdr:col>
          <xdr:colOff>723900</xdr:colOff>
          <xdr:row>8</xdr:row>
          <xdr:rowOff>428625</xdr:rowOff>
        </xdr:to>
        <xdr:sp macro="" textlink="">
          <xdr:nvSpPr>
            <xdr:cNvPr id="45287" name="Check Box 1255" hidden="1">
              <a:extLst>
                <a:ext uri="{63B3BB69-23CF-44E3-9099-C40C66FF867C}">
                  <a14:compatExt spid="_x0000_s45287"/>
                </a:ext>
                <a:ext uri="{FF2B5EF4-FFF2-40B4-BE49-F238E27FC236}">
                  <a16:creationId xmlns:a16="http://schemas.microsoft.com/office/drawing/2014/main" id="{00000000-0008-0000-0200-0000E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9</xdr:row>
          <xdr:rowOff>57150</xdr:rowOff>
        </xdr:from>
        <xdr:to>
          <xdr:col>2</xdr:col>
          <xdr:colOff>714375</xdr:colOff>
          <xdr:row>9</xdr:row>
          <xdr:rowOff>266700</xdr:rowOff>
        </xdr:to>
        <xdr:sp macro="" textlink="">
          <xdr:nvSpPr>
            <xdr:cNvPr id="45288" name="Check Box 1256" hidden="1">
              <a:extLst>
                <a:ext uri="{63B3BB69-23CF-44E3-9099-C40C66FF867C}">
                  <a14:compatExt spid="_x0000_s45288"/>
                </a:ext>
                <a:ext uri="{FF2B5EF4-FFF2-40B4-BE49-F238E27FC236}">
                  <a16:creationId xmlns:a16="http://schemas.microsoft.com/office/drawing/2014/main" id="{00000000-0008-0000-0200-0000E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14</xdr:row>
          <xdr:rowOff>95250</xdr:rowOff>
        </xdr:from>
        <xdr:to>
          <xdr:col>2</xdr:col>
          <xdr:colOff>714375</xdr:colOff>
          <xdr:row>14</xdr:row>
          <xdr:rowOff>304800</xdr:rowOff>
        </xdr:to>
        <xdr:sp macro="" textlink="">
          <xdr:nvSpPr>
            <xdr:cNvPr id="45289" name="Check Box 1257" hidden="1">
              <a:extLst>
                <a:ext uri="{63B3BB69-23CF-44E3-9099-C40C66FF867C}">
                  <a14:compatExt spid="_x0000_s45289"/>
                </a:ext>
                <a:ext uri="{FF2B5EF4-FFF2-40B4-BE49-F238E27FC236}">
                  <a16:creationId xmlns:a16="http://schemas.microsoft.com/office/drawing/2014/main" id="{00000000-0008-0000-0200-0000E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16</xdr:row>
          <xdr:rowOff>104775</xdr:rowOff>
        </xdr:from>
        <xdr:to>
          <xdr:col>3</xdr:col>
          <xdr:colOff>695325</xdr:colOff>
          <xdr:row>16</xdr:row>
          <xdr:rowOff>333375</xdr:rowOff>
        </xdr:to>
        <xdr:sp macro="" textlink="">
          <xdr:nvSpPr>
            <xdr:cNvPr id="45290" name="Check Box 1258" hidden="1">
              <a:extLst>
                <a:ext uri="{63B3BB69-23CF-44E3-9099-C40C66FF867C}">
                  <a14:compatExt spid="_x0000_s45290"/>
                </a:ext>
                <a:ext uri="{FF2B5EF4-FFF2-40B4-BE49-F238E27FC236}">
                  <a16:creationId xmlns:a16="http://schemas.microsoft.com/office/drawing/2014/main" id="{00000000-0008-0000-0200-0000E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15</xdr:row>
          <xdr:rowOff>104775</xdr:rowOff>
        </xdr:from>
        <xdr:to>
          <xdr:col>3</xdr:col>
          <xdr:colOff>695325</xdr:colOff>
          <xdr:row>15</xdr:row>
          <xdr:rowOff>333375</xdr:rowOff>
        </xdr:to>
        <xdr:sp macro="" textlink="">
          <xdr:nvSpPr>
            <xdr:cNvPr id="45292" name="Check Box 1260" hidden="1">
              <a:extLst>
                <a:ext uri="{63B3BB69-23CF-44E3-9099-C40C66FF867C}">
                  <a14:compatExt spid="_x0000_s45292"/>
                </a:ext>
                <a:ext uri="{FF2B5EF4-FFF2-40B4-BE49-F238E27FC236}">
                  <a16:creationId xmlns:a16="http://schemas.microsoft.com/office/drawing/2014/main" id="{00000000-0008-0000-0200-0000E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12</xdr:row>
          <xdr:rowOff>161925</xdr:rowOff>
        </xdr:from>
        <xdr:to>
          <xdr:col>2</xdr:col>
          <xdr:colOff>676275</xdr:colOff>
          <xdr:row>12</xdr:row>
          <xdr:rowOff>333375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13</xdr:row>
          <xdr:rowOff>161925</xdr:rowOff>
        </xdr:from>
        <xdr:to>
          <xdr:col>2</xdr:col>
          <xdr:colOff>676275</xdr:colOff>
          <xdr:row>13</xdr:row>
          <xdr:rowOff>333375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46</xdr:row>
          <xdr:rowOff>104775</xdr:rowOff>
        </xdr:from>
        <xdr:to>
          <xdr:col>2</xdr:col>
          <xdr:colOff>666750</xdr:colOff>
          <xdr:row>46</xdr:row>
          <xdr:rowOff>276225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48</xdr:row>
          <xdr:rowOff>85725</xdr:rowOff>
        </xdr:from>
        <xdr:to>
          <xdr:col>2</xdr:col>
          <xdr:colOff>676275</xdr:colOff>
          <xdr:row>48</xdr:row>
          <xdr:rowOff>257175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49</xdr:row>
          <xdr:rowOff>161925</xdr:rowOff>
        </xdr:from>
        <xdr:to>
          <xdr:col>2</xdr:col>
          <xdr:colOff>676275</xdr:colOff>
          <xdr:row>49</xdr:row>
          <xdr:rowOff>333375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50</xdr:row>
          <xdr:rowOff>257175</xdr:rowOff>
        </xdr:from>
        <xdr:to>
          <xdr:col>2</xdr:col>
          <xdr:colOff>657225</xdr:colOff>
          <xdr:row>50</xdr:row>
          <xdr:rowOff>428625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xdr:row>
          <xdr:rowOff>161925</xdr:rowOff>
        </xdr:from>
        <xdr:to>
          <xdr:col>2</xdr:col>
          <xdr:colOff>676275</xdr:colOff>
          <xdr:row>5</xdr:row>
          <xdr:rowOff>333375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B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xdr:row>
          <xdr:rowOff>161925</xdr:rowOff>
        </xdr:from>
        <xdr:to>
          <xdr:col>2</xdr:col>
          <xdr:colOff>676275</xdr:colOff>
          <xdr:row>10</xdr:row>
          <xdr:rowOff>333375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B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15</xdr:row>
          <xdr:rowOff>161925</xdr:rowOff>
        </xdr:from>
        <xdr:to>
          <xdr:col>2</xdr:col>
          <xdr:colOff>676275</xdr:colOff>
          <xdr:row>15</xdr:row>
          <xdr:rowOff>333375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B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16</xdr:row>
          <xdr:rowOff>161925</xdr:rowOff>
        </xdr:from>
        <xdr:to>
          <xdr:col>2</xdr:col>
          <xdr:colOff>676275</xdr:colOff>
          <xdr:row>16</xdr:row>
          <xdr:rowOff>333375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B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17</xdr:row>
          <xdr:rowOff>161925</xdr:rowOff>
        </xdr:from>
        <xdr:to>
          <xdr:col>2</xdr:col>
          <xdr:colOff>676275</xdr:colOff>
          <xdr:row>17</xdr:row>
          <xdr:rowOff>333375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B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22</xdr:row>
          <xdr:rowOff>85725</xdr:rowOff>
        </xdr:from>
        <xdr:to>
          <xdr:col>2</xdr:col>
          <xdr:colOff>676275</xdr:colOff>
          <xdr:row>22</xdr:row>
          <xdr:rowOff>257175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B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161925</xdr:rowOff>
        </xdr:from>
        <xdr:to>
          <xdr:col>2</xdr:col>
          <xdr:colOff>676275</xdr:colOff>
          <xdr:row>23</xdr:row>
          <xdr:rowOff>333375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B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25</xdr:row>
          <xdr:rowOff>133350</xdr:rowOff>
        </xdr:from>
        <xdr:to>
          <xdr:col>2</xdr:col>
          <xdr:colOff>676275</xdr:colOff>
          <xdr:row>25</xdr:row>
          <xdr:rowOff>304800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B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26</xdr:row>
          <xdr:rowOff>161925</xdr:rowOff>
        </xdr:from>
        <xdr:to>
          <xdr:col>2</xdr:col>
          <xdr:colOff>676275</xdr:colOff>
          <xdr:row>26</xdr:row>
          <xdr:rowOff>333375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B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27</xdr:row>
          <xdr:rowOff>161925</xdr:rowOff>
        </xdr:from>
        <xdr:to>
          <xdr:col>2</xdr:col>
          <xdr:colOff>676275</xdr:colOff>
          <xdr:row>27</xdr:row>
          <xdr:rowOff>333375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B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21</xdr:row>
          <xdr:rowOff>161925</xdr:rowOff>
        </xdr:from>
        <xdr:to>
          <xdr:col>2</xdr:col>
          <xdr:colOff>676275</xdr:colOff>
          <xdr:row>21</xdr:row>
          <xdr:rowOff>333375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B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xdr:row>
          <xdr:rowOff>161925</xdr:rowOff>
        </xdr:from>
        <xdr:to>
          <xdr:col>2</xdr:col>
          <xdr:colOff>685800</xdr:colOff>
          <xdr:row>14</xdr:row>
          <xdr:rowOff>333375</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B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7</xdr:row>
          <xdr:rowOff>161925</xdr:rowOff>
        </xdr:from>
        <xdr:to>
          <xdr:col>2</xdr:col>
          <xdr:colOff>676275</xdr:colOff>
          <xdr:row>7</xdr:row>
          <xdr:rowOff>333375</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B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xdr:row>
          <xdr:rowOff>161925</xdr:rowOff>
        </xdr:from>
        <xdr:to>
          <xdr:col>2</xdr:col>
          <xdr:colOff>676275</xdr:colOff>
          <xdr:row>11</xdr:row>
          <xdr:rowOff>333375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B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18</xdr:row>
          <xdr:rowOff>161925</xdr:rowOff>
        </xdr:from>
        <xdr:to>
          <xdr:col>2</xdr:col>
          <xdr:colOff>676275</xdr:colOff>
          <xdr:row>18</xdr:row>
          <xdr:rowOff>333375</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B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19</xdr:row>
          <xdr:rowOff>66675</xdr:rowOff>
        </xdr:from>
        <xdr:to>
          <xdr:col>2</xdr:col>
          <xdr:colOff>666750</xdr:colOff>
          <xdr:row>19</xdr:row>
          <xdr:rowOff>238125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B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20</xdr:row>
          <xdr:rowOff>76200</xdr:rowOff>
        </xdr:from>
        <xdr:to>
          <xdr:col>2</xdr:col>
          <xdr:colOff>676275</xdr:colOff>
          <xdr:row>20</xdr:row>
          <xdr:rowOff>247650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B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31</xdr:row>
          <xdr:rowOff>161925</xdr:rowOff>
        </xdr:from>
        <xdr:to>
          <xdr:col>2</xdr:col>
          <xdr:colOff>676275</xdr:colOff>
          <xdr:row>31</xdr:row>
          <xdr:rowOff>333375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B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161925</xdr:rowOff>
        </xdr:from>
        <xdr:to>
          <xdr:col>2</xdr:col>
          <xdr:colOff>676275</xdr:colOff>
          <xdr:row>32</xdr:row>
          <xdr:rowOff>333375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B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33</xdr:row>
          <xdr:rowOff>161925</xdr:rowOff>
        </xdr:from>
        <xdr:to>
          <xdr:col>2</xdr:col>
          <xdr:colOff>676275</xdr:colOff>
          <xdr:row>33</xdr:row>
          <xdr:rowOff>333375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B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34</xdr:row>
          <xdr:rowOff>161925</xdr:rowOff>
        </xdr:from>
        <xdr:to>
          <xdr:col>2</xdr:col>
          <xdr:colOff>676275</xdr:colOff>
          <xdr:row>34</xdr:row>
          <xdr:rowOff>333375</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B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35</xdr:row>
          <xdr:rowOff>161925</xdr:rowOff>
        </xdr:from>
        <xdr:to>
          <xdr:col>2</xdr:col>
          <xdr:colOff>676275</xdr:colOff>
          <xdr:row>35</xdr:row>
          <xdr:rowOff>333375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B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36</xdr:row>
          <xdr:rowOff>161925</xdr:rowOff>
        </xdr:from>
        <xdr:to>
          <xdr:col>2</xdr:col>
          <xdr:colOff>676275</xdr:colOff>
          <xdr:row>36</xdr:row>
          <xdr:rowOff>333375</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B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37</xdr:row>
          <xdr:rowOff>95250</xdr:rowOff>
        </xdr:from>
        <xdr:to>
          <xdr:col>2</xdr:col>
          <xdr:colOff>638175</xdr:colOff>
          <xdr:row>37</xdr:row>
          <xdr:rowOff>266700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B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38</xdr:row>
          <xdr:rowOff>161925</xdr:rowOff>
        </xdr:from>
        <xdr:to>
          <xdr:col>2</xdr:col>
          <xdr:colOff>676275</xdr:colOff>
          <xdr:row>38</xdr:row>
          <xdr:rowOff>333375</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B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39</xdr:row>
          <xdr:rowOff>161925</xdr:rowOff>
        </xdr:from>
        <xdr:to>
          <xdr:col>2</xdr:col>
          <xdr:colOff>676275</xdr:colOff>
          <xdr:row>39</xdr:row>
          <xdr:rowOff>333375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B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40</xdr:row>
          <xdr:rowOff>161925</xdr:rowOff>
        </xdr:from>
        <xdr:to>
          <xdr:col>2</xdr:col>
          <xdr:colOff>676275</xdr:colOff>
          <xdr:row>40</xdr:row>
          <xdr:rowOff>333375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B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41</xdr:row>
          <xdr:rowOff>161925</xdr:rowOff>
        </xdr:from>
        <xdr:to>
          <xdr:col>2</xdr:col>
          <xdr:colOff>676275</xdr:colOff>
          <xdr:row>41</xdr:row>
          <xdr:rowOff>333375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B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42</xdr:row>
          <xdr:rowOff>104775</xdr:rowOff>
        </xdr:from>
        <xdr:to>
          <xdr:col>2</xdr:col>
          <xdr:colOff>676275</xdr:colOff>
          <xdr:row>42</xdr:row>
          <xdr:rowOff>276225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B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95250</xdr:rowOff>
        </xdr:from>
        <xdr:to>
          <xdr:col>2</xdr:col>
          <xdr:colOff>676275</xdr:colOff>
          <xdr:row>45</xdr:row>
          <xdr:rowOff>266700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B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xdr:row>
          <xdr:rowOff>161925</xdr:rowOff>
        </xdr:from>
        <xdr:to>
          <xdr:col>2</xdr:col>
          <xdr:colOff>676275</xdr:colOff>
          <xdr:row>6</xdr:row>
          <xdr:rowOff>333375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B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161925</xdr:rowOff>
        </xdr:from>
        <xdr:to>
          <xdr:col>2</xdr:col>
          <xdr:colOff>676275</xdr:colOff>
          <xdr:row>28</xdr:row>
          <xdr:rowOff>333375</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B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30</xdr:row>
          <xdr:rowOff>161925</xdr:rowOff>
        </xdr:from>
        <xdr:to>
          <xdr:col>2</xdr:col>
          <xdr:colOff>676275</xdr:colOff>
          <xdr:row>30</xdr:row>
          <xdr:rowOff>333375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B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61</xdr:row>
          <xdr:rowOff>76200</xdr:rowOff>
        </xdr:from>
        <xdr:to>
          <xdr:col>2</xdr:col>
          <xdr:colOff>676275</xdr:colOff>
          <xdr:row>61</xdr:row>
          <xdr:rowOff>247650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B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43</xdr:row>
          <xdr:rowOff>104775</xdr:rowOff>
        </xdr:from>
        <xdr:to>
          <xdr:col>2</xdr:col>
          <xdr:colOff>676275</xdr:colOff>
          <xdr:row>43</xdr:row>
          <xdr:rowOff>276225</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B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44</xdr:row>
          <xdr:rowOff>104775</xdr:rowOff>
        </xdr:from>
        <xdr:to>
          <xdr:col>2</xdr:col>
          <xdr:colOff>676275</xdr:colOff>
          <xdr:row>44</xdr:row>
          <xdr:rowOff>276225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B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51</xdr:row>
          <xdr:rowOff>104775</xdr:rowOff>
        </xdr:from>
        <xdr:to>
          <xdr:col>2</xdr:col>
          <xdr:colOff>676275</xdr:colOff>
          <xdr:row>51</xdr:row>
          <xdr:rowOff>276225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B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52</xdr:row>
          <xdr:rowOff>104775</xdr:rowOff>
        </xdr:from>
        <xdr:to>
          <xdr:col>2</xdr:col>
          <xdr:colOff>676275</xdr:colOff>
          <xdr:row>52</xdr:row>
          <xdr:rowOff>276225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B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53</xdr:row>
          <xdr:rowOff>104775</xdr:rowOff>
        </xdr:from>
        <xdr:to>
          <xdr:col>2</xdr:col>
          <xdr:colOff>676275</xdr:colOff>
          <xdr:row>53</xdr:row>
          <xdr:rowOff>276225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B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54</xdr:row>
          <xdr:rowOff>104775</xdr:rowOff>
        </xdr:from>
        <xdr:to>
          <xdr:col>2</xdr:col>
          <xdr:colOff>676275</xdr:colOff>
          <xdr:row>54</xdr:row>
          <xdr:rowOff>276225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B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55</xdr:row>
          <xdr:rowOff>104775</xdr:rowOff>
        </xdr:from>
        <xdr:to>
          <xdr:col>2</xdr:col>
          <xdr:colOff>676275</xdr:colOff>
          <xdr:row>55</xdr:row>
          <xdr:rowOff>276225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B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56</xdr:row>
          <xdr:rowOff>104775</xdr:rowOff>
        </xdr:from>
        <xdr:to>
          <xdr:col>2</xdr:col>
          <xdr:colOff>676275</xdr:colOff>
          <xdr:row>56</xdr:row>
          <xdr:rowOff>276225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B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57</xdr:row>
          <xdr:rowOff>104775</xdr:rowOff>
        </xdr:from>
        <xdr:to>
          <xdr:col>2</xdr:col>
          <xdr:colOff>676275</xdr:colOff>
          <xdr:row>57</xdr:row>
          <xdr:rowOff>276225</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B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59</xdr:row>
          <xdr:rowOff>104775</xdr:rowOff>
        </xdr:from>
        <xdr:to>
          <xdr:col>2</xdr:col>
          <xdr:colOff>676275</xdr:colOff>
          <xdr:row>59</xdr:row>
          <xdr:rowOff>276225</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B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60</xdr:row>
          <xdr:rowOff>104775</xdr:rowOff>
        </xdr:from>
        <xdr:to>
          <xdr:col>2</xdr:col>
          <xdr:colOff>676275</xdr:colOff>
          <xdr:row>60</xdr:row>
          <xdr:rowOff>276225</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B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104775</xdr:rowOff>
        </xdr:from>
        <xdr:to>
          <xdr:col>2</xdr:col>
          <xdr:colOff>666750</xdr:colOff>
          <xdr:row>8</xdr:row>
          <xdr:rowOff>276225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B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104775</xdr:rowOff>
        </xdr:from>
        <xdr:to>
          <xdr:col>2</xdr:col>
          <xdr:colOff>666750</xdr:colOff>
          <xdr:row>9</xdr:row>
          <xdr:rowOff>276225</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B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24</xdr:row>
          <xdr:rowOff>161925</xdr:rowOff>
        </xdr:from>
        <xdr:to>
          <xdr:col>2</xdr:col>
          <xdr:colOff>676275</xdr:colOff>
          <xdr:row>24</xdr:row>
          <xdr:rowOff>333375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B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29</xdr:row>
          <xdr:rowOff>76200</xdr:rowOff>
        </xdr:from>
        <xdr:to>
          <xdr:col>2</xdr:col>
          <xdr:colOff>676275</xdr:colOff>
          <xdr:row>29</xdr:row>
          <xdr:rowOff>247650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B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7</xdr:row>
          <xdr:rowOff>95250</xdr:rowOff>
        </xdr:from>
        <xdr:to>
          <xdr:col>2</xdr:col>
          <xdr:colOff>676275</xdr:colOff>
          <xdr:row>7</xdr:row>
          <xdr:rowOff>276225</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C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8</xdr:row>
          <xdr:rowOff>114300</xdr:rowOff>
        </xdr:from>
        <xdr:to>
          <xdr:col>2</xdr:col>
          <xdr:colOff>781050</xdr:colOff>
          <xdr:row>8</xdr:row>
          <xdr:rowOff>361950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C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xdr:row>
          <xdr:rowOff>85725</xdr:rowOff>
        </xdr:from>
        <xdr:to>
          <xdr:col>2</xdr:col>
          <xdr:colOff>685800</xdr:colOff>
          <xdr:row>9</xdr:row>
          <xdr:rowOff>266700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C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xdr:row>
          <xdr:rowOff>190500</xdr:rowOff>
        </xdr:from>
        <xdr:to>
          <xdr:col>2</xdr:col>
          <xdr:colOff>695325</xdr:colOff>
          <xdr:row>6</xdr:row>
          <xdr:rowOff>371475</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C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xdr:row>
          <xdr:rowOff>190500</xdr:rowOff>
        </xdr:from>
        <xdr:to>
          <xdr:col>2</xdr:col>
          <xdr:colOff>695325</xdr:colOff>
          <xdr:row>5</xdr:row>
          <xdr:rowOff>371475</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C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352425</xdr:colOff>
          <xdr:row>7</xdr:row>
          <xdr:rowOff>85725</xdr:rowOff>
        </xdr:from>
        <xdr:to>
          <xdr:col>2</xdr:col>
          <xdr:colOff>657225</xdr:colOff>
          <xdr:row>7</xdr:row>
          <xdr:rowOff>266700</xdr:rowOff>
        </xdr:to>
        <xdr:sp macro="" textlink="">
          <xdr:nvSpPr>
            <xdr:cNvPr id="93262" name="Check Box 78" hidden="1">
              <a:extLst>
                <a:ext uri="{63B3BB69-23CF-44E3-9099-C40C66FF867C}">
                  <a14:compatExt spid="_x0000_s93262"/>
                </a:ext>
                <a:ext uri="{FF2B5EF4-FFF2-40B4-BE49-F238E27FC236}">
                  <a16:creationId xmlns:a16="http://schemas.microsoft.com/office/drawing/2014/main" id="{00000000-0008-0000-0D00-00004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xdr:row>
          <xdr:rowOff>95250</xdr:rowOff>
        </xdr:from>
        <xdr:to>
          <xdr:col>2</xdr:col>
          <xdr:colOff>676275</xdr:colOff>
          <xdr:row>11</xdr:row>
          <xdr:rowOff>276225</xdr:rowOff>
        </xdr:to>
        <xdr:sp macro="" textlink="">
          <xdr:nvSpPr>
            <xdr:cNvPr id="93263" name="Check Box 79" hidden="1">
              <a:extLst>
                <a:ext uri="{63B3BB69-23CF-44E3-9099-C40C66FF867C}">
                  <a14:compatExt spid="_x0000_s93263"/>
                </a:ext>
                <a:ext uri="{FF2B5EF4-FFF2-40B4-BE49-F238E27FC236}">
                  <a16:creationId xmlns:a16="http://schemas.microsoft.com/office/drawing/2014/main" id="{00000000-0008-0000-0D00-00004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xdr:row>
          <xdr:rowOff>47625</xdr:rowOff>
        </xdr:from>
        <xdr:to>
          <xdr:col>2</xdr:col>
          <xdr:colOff>752475</xdr:colOff>
          <xdr:row>12</xdr:row>
          <xdr:rowOff>295275</xdr:rowOff>
        </xdr:to>
        <xdr:sp macro="" textlink="">
          <xdr:nvSpPr>
            <xdr:cNvPr id="93264" name="Check Box 80" hidden="1">
              <a:extLst>
                <a:ext uri="{63B3BB69-23CF-44E3-9099-C40C66FF867C}">
                  <a14:compatExt spid="_x0000_s93264"/>
                </a:ext>
                <a:ext uri="{FF2B5EF4-FFF2-40B4-BE49-F238E27FC236}">
                  <a16:creationId xmlns:a16="http://schemas.microsoft.com/office/drawing/2014/main" id="{00000000-0008-0000-0D00-00005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13</xdr:row>
          <xdr:rowOff>66675</xdr:rowOff>
        </xdr:from>
        <xdr:to>
          <xdr:col>2</xdr:col>
          <xdr:colOff>666750</xdr:colOff>
          <xdr:row>13</xdr:row>
          <xdr:rowOff>247650</xdr:rowOff>
        </xdr:to>
        <xdr:sp macro="" textlink="">
          <xdr:nvSpPr>
            <xdr:cNvPr id="93266" name="Check Box 82" hidden="1">
              <a:extLst>
                <a:ext uri="{63B3BB69-23CF-44E3-9099-C40C66FF867C}">
                  <a14:compatExt spid="_x0000_s93266"/>
                </a:ext>
                <a:ext uri="{FF2B5EF4-FFF2-40B4-BE49-F238E27FC236}">
                  <a16:creationId xmlns:a16="http://schemas.microsoft.com/office/drawing/2014/main" id="{00000000-0008-0000-0D00-00005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xdr:row>
          <xdr:rowOff>95250</xdr:rowOff>
        </xdr:from>
        <xdr:to>
          <xdr:col>2</xdr:col>
          <xdr:colOff>685800</xdr:colOff>
          <xdr:row>6</xdr:row>
          <xdr:rowOff>276225</xdr:rowOff>
        </xdr:to>
        <xdr:sp macro="" textlink="">
          <xdr:nvSpPr>
            <xdr:cNvPr id="93267" name="Check Box 83" hidden="1">
              <a:extLst>
                <a:ext uri="{63B3BB69-23CF-44E3-9099-C40C66FF867C}">
                  <a14:compatExt spid="_x0000_s93267"/>
                </a:ext>
                <a:ext uri="{FF2B5EF4-FFF2-40B4-BE49-F238E27FC236}">
                  <a16:creationId xmlns:a16="http://schemas.microsoft.com/office/drawing/2014/main" id="{00000000-0008-0000-0D00-00005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8</xdr:row>
          <xdr:rowOff>76200</xdr:rowOff>
        </xdr:from>
        <xdr:to>
          <xdr:col>2</xdr:col>
          <xdr:colOff>657225</xdr:colOff>
          <xdr:row>8</xdr:row>
          <xdr:rowOff>257175</xdr:rowOff>
        </xdr:to>
        <xdr:sp macro="" textlink="">
          <xdr:nvSpPr>
            <xdr:cNvPr id="93268" name="Check Box 84" hidden="1">
              <a:extLst>
                <a:ext uri="{63B3BB69-23CF-44E3-9099-C40C66FF867C}">
                  <a14:compatExt spid="_x0000_s93268"/>
                </a:ext>
                <a:ext uri="{FF2B5EF4-FFF2-40B4-BE49-F238E27FC236}">
                  <a16:creationId xmlns:a16="http://schemas.microsoft.com/office/drawing/2014/main" id="{00000000-0008-0000-0D00-00005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10</xdr:row>
          <xdr:rowOff>95250</xdr:rowOff>
        </xdr:from>
        <xdr:to>
          <xdr:col>2</xdr:col>
          <xdr:colOff>666750</xdr:colOff>
          <xdr:row>10</xdr:row>
          <xdr:rowOff>276225</xdr:rowOff>
        </xdr:to>
        <xdr:sp macro="" textlink="">
          <xdr:nvSpPr>
            <xdr:cNvPr id="93269" name="Check Box 85" hidden="1">
              <a:extLst>
                <a:ext uri="{63B3BB69-23CF-44E3-9099-C40C66FF867C}">
                  <a14:compatExt spid="_x0000_s93269"/>
                </a:ext>
                <a:ext uri="{FF2B5EF4-FFF2-40B4-BE49-F238E27FC236}">
                  <a16:creationId xmlns:a16="http://schemas.microsoft.com/office/drawing/2014/main" id="{00000000-0008-0000-0D00-00005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15</xdr:row>
          <xdr:rowOff>66675</xdr:rowOff>
        </xdr:from>
        <xdr:to>
          <xdr:col>2</xdr:col>
          <xdr:colOff>666750</xdr:colOff>
          <xdr:row>15</xdr:row>
          <xdr:rowOff>247650</xdr:rowOff>
        </xdr:to>
        <xdr:sp macro="" textlink="">
          <xdr:nvSpPr>
            <xdr:cNvPr id="93270" name="Check Box 86" hidden="1">
              <a:extLst>
                <a:ext uri="{63B3BB69-23CF-44E3-9099-C40C66FF867C}">
                  <a14:compatExt spid="_x0000_s93270"/>
                </a:ext>
                <a:ext uri="{FF2B5EF4-FFF2-40B4-BE49-F238E27FC236}">
                  <a16:creationId xmlns:a16="http://schemas.microsoft.com/office/drawing/2014/main" id="{00000000-0008-0000-0D00-00005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16</xdr:row>
          <xdr:rowOff>66675</xdr:rowOff>
        </xdr:from>
        <xdr:to>
          <xdr:col>2</xdr:col>
          <xdr:colOff>666750</xdr:colOff>
          <xdr:row>16</xdr:row>
          <xdr:rowOff>247650</xdr:rowOff>
        </xdr:to>
        <xdr:sp macro="" textlink="">
          <xdr:nvSpPr>
            <xdr:cNvPr id="93271" name="Check Box 87" hidden="1">
              <a:extLst>
                <a:ext uri="{63B3BB69-23CF-44E3-9099-C40C66FF867C}">
                  <a14:compatExt spid="_x0000_s93271"/>
                </a:ext>
                <a:ext uri="{FF2B5EF4-FFF2-40B4-BE49-F238E27FC236}">
                  <a16:creationId xmlns:a16="http://schemas.microsoft.com/office/drawing/2014/main" id="{00000000-0008-0000-0D00-00005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6</xdr:row>
          <xdr:rowOff>142875</xdr:rowOff>
        </xdr:from>
        <xdr:to>
          <xdr:col>2</xdr:col>
          <xdr:colOff>628650</xdr:colOff>
          <xdr:row>6</xdr:row>
          <xdr:rowOff>361950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11</xdr:row>
          <xdr:rowOff>47625</xdr:rowOff>
        </xdr:from>
        <xdr:to>
          <xdr:col>2</xdr:col>
          <xdr:colOff>609600</xdr:colOff>
          <xdr:row>11</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7</xdr:row>
          <xdr:rowOff>142875</xdr:rowOff>
        </xdr:from>
        <xdr:to>
          <xdr:col>2</xdr:col>
          <xdr:colOff>628650</xdr:colOff>
          <xdr:row>7</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8</xdr:row>
          <xdr:rowOff>142875</xdr:rowOff>
        </xdr:from>
        <xdr:to>
          <xdr:col>2</xdr:col>
          <xdr:colOff>628650</xdr:colOff>
          <xdr:row>8</xdr:row>
          <xdr:rowOff>361950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9</xdr:row>
          <xdr:rowOff>47625</xdr:rowOff>
        </xdr:from>
        <xdr:to>
          <xdr:col>2</xdr:col>
          <xdr:colOff>609600</xdr:colOff>
          <xdr:row>9</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xdr:row>
          <xdr:rowOff>47625</xdr:rowOff>
        </xdr:from>
        <xdr:to>
          <xdr:col>2</xdr:col>
          <xdr:colOff>609600</xdr:colOff>
          <xdr:row>10</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5</xdr:row>
          <xdr:rowOff>9525</xdr:rowOff>
        </xdr:from>
        <xdr:to>
          <xdr:col>2</xdr:col>
          <xdr:colOff>600075</xdr:colOff>
          <xdr:row>5</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xdr:row>
          <xdr:rowOff>9525</xdr:rowOff>
        </xdr:from>
        <xdr:to>
          <xdr:col>2</xdr:col>
          <xdr:colOff>600075</xdr:colOff>
          <xdr:row>6</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7</xdr:row>
          <xdr:rowOff>9525</xdr:rowOff>
        </xdr:from>
        <xdr:to>
          <xdr:col>2</xdr:col>
          <xdr:colOff>600075</xdr:colOff>
          <xdr:row>7</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8</xdr:row>
          <xdr:rowOff>9525</xdr:rowOff>
        </xdr:from>
        <xdr:to>
          <xdr:col>2</xdr:col>
          <xdr:colOff>600075</xdr:colOff>
          <xdr:row>8</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9</xdr:row>
          <xdr:rowOff>9525</xdr:rowOff>
        </xdr:from>
        <xdr:to>
          <xdr:col>2</xdr:col>
          <xdr:colOff>600075</xdr:colOff>
          <xdr:row>9</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10</xdr:row>
          <xdr:rowOff>9525</xdr:rowOff>
        </xdr:from>
        <xdr:to>
          <xdr:col>2</xdr:col>
          <xdr:colOff>600075</xdr:colOff>
          <xdr:row>10</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11</xdr:row>
          <xdr:rowOff>152400</xdr:rowOff>
        </xdr:from>
        <xdr:to>
          <xdr:col>2</xdr:col>
          <xdr:colOff>600075</xdr:colOff>
          <xdr:row>11</xdr:row>
          <xdr:rowOff>371475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13</xdr:row>
          <xdr:rowOff>104775</xdr:rowOff>
        </xdr:from>
        <xdr:to>
          <xdr:col>2</xdr:col>
          <xdr:colOff>600075</xdr:colOff>
          <xdr:row>13</xdr:row>
          <xdr:rowOff>314325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15</xdr:row>
          <xdr:rowOff>180975</xdr:rowOff>
        </xdr:from>
        <xdr:to>
          <xdr:col>2</xdr:col>
          <xdr:colOff>581025</xdr:colOff>
          <xdr:row>15</xdr:row>
          <xdr:rowOff>409575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17</xdr:row>
          <xdr:rowOff>104775</xdr:rowOff>
        </xdr:from>
        <xdr:to>
          <xdr:col>2</xdr:col>
          <xdr:colOff>600075</xdr:colOff>
          <xdr:row>17</xdr:row>
          <xdr:rowOff>314325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24</xdr:row>
          <xdr:rowOff>942975</xdr:rowOff>
        </xdr:from>
        <xdr:to>
          <xdr:col>2</xdr:col>
          <xdr:colOff>600075</xdr:colOff>
          <xdr:row>25</xdr:row>
          <xdr:rowOff>219075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26</xdr:row>
          <xdr:rowOff>9525</xdr:rowOff>
        </xdr:from>
        <xdr:to>
          <xdr:col>2</xdr:col>
          <xdr:colOff>600075</xdr:colOff>
          <xdr:row>26</xdr:row>
          <xdr:rowOff>228600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26</xdr:row>
          <xdr:rowOff>219075</xdr:rowOff>
        </xdr:from>
        <xdr:to>
          <xdr:col>2</xdr:col>
          <xdr:colOff>600075</xdr:colOff>
          <xdr:row>27</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28</xdr:row>
          <xdr:rowOff>0</xdr:rowOff>
        </xdr:from>
        <xdr:to>
          <xdr:col>2</xdr:col>
          <xdr:colOff>600075</xdr:colOff>
          <xdr:row>28</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29</xdr:row>
          <xdr:rowOff>219075</xdr:rowOff>
        </xdr:from>
        <xdr:to>
          <xdr:col>2</xdr:col>
          <xdr:colOff>600075</xdr:colOff>
          <xdr:row>29</xdr:row>
          <xdr:rowOff>447675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31</xdr:row>
          <xdr:rowOff>28575</xdr:rowOff>
        </xdr:from>
        <xdr:to>
          <xdr:col>2</xdr:col>
          <xdr:colOff>600075</xdr:colOff>
          <xdr:row>32</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32</xdr:row>
          <xdr:rowOff>9525</xdr:rowOff>
        </xdr:from>
        <xdr:to>
          <xdr:col>2</xdr:col>
          <xdr:colOff>600075</xdr:colOff>
          <xdr:row>32</xdr:row>
          <xdr:rowOff>228600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33</xdr:row>
          <xdr:rowOff>9525</xdr:rowOff>
        </xdr:from>
        <xdr:to>
          <xdr:col>2</xdr:col>
          <xdr:colOff>600075</xdr:colOff>
          <xdr:row>33</xdr:row>
          <xdr:rowOff>228600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34</xdr:row>
          <xdr:rowOff>28575</xdr:rowOff>
        </xdr:from>
        <xdr:to>
          <xdr:col>2</xdr:col>
          <xdr:colOff>600075</xdr:colOff>
          <xdr:row>35</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12</xdr:row>
          <xdr:rowOff>104775</xdr:rowOff>
        </xdr:from>
        <xdr:to>
          <xdr:col>2</xdr:col>
          <xdr:colOff>619125</xdr:colOff>
          <xdr:row>12</xdr:row>
          <xdr:rowOff>323850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19</xdr:row>
          <xdr:rowOff>104775</xdr:rowOff>
        </xdr:from>
        <xdr:to>
          <xdr:col>2</xdr:col>
          <xdr:colOff>600075</xdr:colOff>
          <xdr:row>19</xdr:row>
          <xdr:rowOff>314325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20</xdr:row>
          <xdr:rowOff>104775</xdr:rowOff>
        </xdr:from>
        <xdr:to>
          <xdr:col>2</xdr:col>
          <xdr:colOff>600075</xdr:colOff>
          <xdr:row>20</xdr:row>
          <xdr:rowOff>314325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21</xdr:row>
          <xdr:rowOff>104775</xdr:rowOff>
        </xdr:from>
        <xdr:to>
          <xdr:col>2</xdr:col>
          <xdr:colOff>600075</xdr:colOff>
          <xdr:row>21</xdr:row>
          <xdr:rowOff>314325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22</xdr:row>
          <xdr:rowOff>104775</xdr:rowOff>
        </xdr:from>
        <xdr:to>
          <xdr:col>2</xdr:col>
          <xdr:colOff>600075</xdr:colOff>
          <xdr:row>22</xdr:row>
          <xdr:rowOff>314325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16</xdr:row>
          <xdr:rowOff>180975</xdr:rowOff>
        </xdr:from>
        <xdr:to>
          <xdr:col>2</xdr:col>
          <xdr:colOff>581025</xdr:colOff>
          <xdr:row>16</xdr:row>
          <xdr:rowOff>409575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7</xdr:row>
          <xdr:rowOff>104775</xdr:rowOff>
        </xdr:from>
        <xdr:to>
          <xdr:col>2</xdr:col>
          <xdr:colOff>609600</xdr:colOff>
          <xdr:row>7</xdr:row>
          <xdr:rowOff>314325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5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9</xdr:row>
          <xdr:rowOff>104775</xdr:rowOff>
        </xdr:from>
        <xdr:to>
          <xdr:col>2</xdr:col>
          <xdr:colOff>609600</xdr:colOff>
          <xdr:row>9</xdr:row>
          <xdr:rowOff>314325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5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xdr:row>
          <xdr:rowOff>104775</xdr:rowOff>
        </xdr:from>
        <xdr:to>
          <xdr:col>2</xdr:col>
          <xdr:colOff>609600</xdr:colOff>
          <xdr:row>12</xdr:row>
          <xdr:rowOff>314325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5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13</xdr:row>
          <xdr:rowOff>47625</xdr:rowOff>
        </xdr:from>
        <xdr:to>
          <xdr:col>2</xdr:col>
          <xdr:colOff>609600</xdr:colOff>
          <xdr:row>13</xdr:row>
          <xdr:rowOff>266700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5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14</xdr:row>
          <xdr:rowOff>66675</xdr:rowOff>
        </xdr:from>
        <xdr:to>
          <xdr:col>2</xdr:col>
          <xdr:colOff>609600</xdr:colOff>
          <xdr:row>14</xdr:row>
          <xdr:rowOff>285750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5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15</xdr:row>
          <xdr:rowOff>47625</xdr:rowOff>
        </xdr:from>
        <xdr:to>
          <xdr:col>2</xdr:col>
          <xdr:colOff>609600</xdr:colOff>
          <xdr:row>15</xdr:row>
          <xdr:rowOff>266700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5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38100</xdr:rowOff>
        </xdr:from>
        <xdr:to>
          <xdr:col>2</xdr:col>
          <xdr:colOff>609600</xdr:colOff>
          <xdr:row>16</xdr:row>
          <xdr:rowOff>257175</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5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38100</xdr:rowOff>
        </xdr:from>
        <xdr:to>
          <xdr:col>2</xdr:col>
          <xdr:colOff>609600</xdr:colOff>
          <xdr:row>17</xdr:row>
          <xdr:rowOff>257175</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5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104775</xdr:rowOff>
        </xdr:from>
        <xdr:to>
          <xdr:col>2</xdr:col>
          <xdr:colOff>609600</xdr:colOff>
          <xdr:row>18</xdr:row>
          <xdr:rowOff>314325</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5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76200</xdr:rowOff>
        </xdr:from>
        <xdr:to>
          <xdr:col>2</xdr:col>
          <xdr:colOff>590550</xdr:colOff>
          <xdr:row>19</xdr:row>
          <xdr:rowOff>295275</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5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66675</xdr:rowOff>
        </xdr:from>
        <xdr:to>
          <xdr:col>2</xdr:col>
          <xdr:colOff>609600</xdr:colOff>
          <xdr:row>20</xdr:row>
          <xdr:rowOff>285750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5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21</xdr:row>
          <xdr:rowOff>66675</xdr:rowOff>
        </xdr:from>
        <xdr:to>
          <xdr:col>2</xdr:col>
          <xdr:colOff>581025</xdr:colOff>
          <xdr:row>21</xdr:row>
          <xdr:rowOff>276225</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05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25</xdr:row>
          <xdr:rowOff>104775</xdr:rowOff>
        </xdr:from>
        <xdr:to>
          <xdr:col>2</xdr:col>
          <xdr:colOff>609600</xdr:colOff>
          <xdr:row>25</xdr:row>
          <xdr:rowOff>314325</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05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26</xdr:row>
          <xdr:rowOff>38100</xdr:rowOff>
        </xdr:from>
        <xdr:to>
          <xdr:col>2</xdr:col>
          <xdr:colOff>609600</xdr:colOff>
          <xdr:row>26</xdr:row>
          <xdr:rowOff>257175</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05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27</xdr:row>
          <xdr:rowOff>104775</xdr:rowOff>
        </xdr:from>
        <xdr:to>
          <xdr:col>2</xdr:col>
          <xdr:colOff>609600</xdr:colOff>
          <xdr:row>27</xdr:row>
          <xdr:rowOff>314325</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0500-00001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30</xdr:row>
          <xdr:rowOff>76200</xdr:rowOff>
        </xdr:from>
        <xdr:to>
          <xdr:col>2</xdr:col>
          <xdr:colOff>571500</xdr:colOff>
          <xdr:row>30</xdr:row>
          <xdr:rowOff>295275</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0500-00001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xdr:row>
          <xdr:rowOff>104775</xdr:rowOff>
        </xdr:from>
        <xdr:to>
          <xdr:col>2</xdr:col>
          <xdr:colOff>609600</xdr:colOff>
          <xdr:row>10</xdr:row>
          <xdr:rowOff>295275</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00000000-0008-0000-0500-00001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11</xdr:row>
          <xdr:rowOff>104775</xdr:rowOff>
        </xdr:from>
        <xdr:to>
          <xdr:col>2</xdr:col>
          <xdr:colOff>609600</xdr:colOff>
          <xdr:row>11</xdr:row>
          <xdr:rowOff>314325</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00000000-0008-0000-0500-00001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31</xdr:row>
          <xdr:rowOff>104775</xdr:rowOff>
        </xdr:from>
        <xdr:to>
          <xdr:col>2</xdr:col>
          <xdr:colOff>609600</xdr:colOff>
          <xdr:row>31</xdr:row>
          <xdr:rowOff>314325</xdr:rowOff>
        </xdr:to>
        <xdr:sp macro="" textlink="">
          <xdr:nvSpPr>
            <xdr:cNvPr id="59413" name="Check Box 21" hidden="1">
              <a:extLst>
                <a:ext uri="{63B3BB69-23CF-44E3-9099-C40C66FF867C}">
                  <a14:compatExt spid="_x0000_s59413"/>
                </a:ext>
                <a:ext uri="{FF2B5EF4-FFF2-40B4-BE49-F238E27FC236}">
                  <a16:creationId xmlns:a16="http://schemas.microsoft.com/office/drawing/2014/main" id="{00000000-0008-0000-0500-00001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8</xdr:row>
          <xdr:rowOff>104775</xdr:rowOff>
        </xdr:from>
        <xdr:to>
          <xdr:col>2</xdr:col>
          <xdr:colOff>609600</xdr:colOff>
          <xdr:row>8</xdr:row>
          <xdr:rowOff>314325</xdr:rowOff>
        </xdr:to>
        <xdr:sp macro="" textlink="">
          <xdr:nvSpPr>
            <xdr:cNvPr id="59416" name="Check Box 24" hidden="1">
              <a:extLst>
                <a:ext uri="{63B3BB69-23CF-44E3-9099-C40C66FF867C}">
                  <a14:compatExt spid="_x0000_s59416"/>
                </a:ext>
                <a:ext uri="{FF2B5EF4-FFF2-40B4-BE49-F238E27FC236}">
                  <a16:creationId xmlns:a16="http://schemas.microsoft.com/office/drawing/2014/main" id="{00000000-0008-0000-0500-00001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23</xdr:row>
          <xdr:rowOff>66675</xdr:rowOff>
        </xdr:from>
        <xdr:to>
          <xdr:col>2</xdr:col>
          <xdr:colOff>581025</xdr:colOff>
          <xdr:row>23</xdr:row>
          <xdr:rowOff>276225</xdr:rowOff>
        </xdr:to>
        <xdr:sp macro="" textlink="">
          <xdr:nvSpPr>
            <xdr:cNvPr id="59417" name="Check Box 25" hidden="1">
              <a:extLst>
                <a:ext uri="{63B3BB69-23CF-44E3-9099-C40C66FF867C}">
                  <a14:compatExt spid="_x0000_s59417"/>
                </a:ext>
                <a:ext uri="{FF2B5EF4-FFF2-40B4-BE49-F238E27FC236}">
                  <a16:creationId xmlns:a16="http://schemas.microsoft.com/office/drawing/2014/main" id="{00000000-0008-0000-0500-00001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24</xdr:row>
          <xdr:rowOff>219075</xdr:rowOff>
        </xdr:from>
        <xdr:to>
          <xdr:col>2</xdr:col>
          <xdr:colOff>581025</xdr:colOff>
          <xdr:row>24</xdr:row>
          <xdr:rowOff>428625</xdr:rowOff>
        </xdr:to>
        <xdr:sp macro="" textlink="">
          <xdr:nvSpPr>
            <xdr:cNvPr id="59418" name="Check Box 26" hidden="1">
              <a:extLst>
                <a:ext uri="{63B3BB69-23CF-44E3-9099-C40C66FF867C}">
                  <a14:compatExt spid="_x0000_s59418"/>
                </a:ext>
                <a:ext uri="{FF2B5EF4-FFF2-40B4-BE49-F238E27FC236}">
                  <a16:creationId xmlns:a16="http://schemas.microsoft.com/office/drawing/2014/main" id="{00000000-0008-0000-0500-00001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28</xdr:row>
          <xdr:rowOff>66675</xdr:rowOff>
        </xdr:from>
        <xdr:to>
          <xdr:col>2</xdr:col>
          <xdr:colOff>581025</xdr:colOff>
          <xdr:row>28</xdr:row>
          <xdr:rowOff>276225</xdr:rowOff>
        </xdr:to>
        <xdr:sp macro="" textlink="">
          <xdr:nvSpPr>
            <xdr:cNvPr id="59419" name="Check Box 27" hidden="1">
              <a:extLst>
                <a:ext uri="{63B3BB69-23CF-44E3-9099-C40C66FF867C}">
                  <a14:compatExt spid="_x0000_s59419"/>
                </a:ext>
                <a:ext uri="{FF2B5EF4-FFF2-40B4-BE49-F238E27FC236}">
                  <a16:creationId xmlns:a16="http://schemas.microsoft.com/office/drawing/2014/main" id="{00000000-0008-0000-0500-00001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22</xdr:row>
          <xdr:rowOff>66675</xdr:rowOff>
        </xdr:from>
        <xdr:to>
          <xdr:col>2</xdr:col>
          <xdr:colOff>581025</xdr:colOff>
          <xdr:row>22</xdr:row>
          <xdr:rowOff>276225</xdr:rowOff>
        </xdr:to>
        <xdr:sp macro="" textlink="">
          <xdr:nvSpPr>
            <xdr:cNvPr id="59420" name="Check Box 28" hidden="1">
              <a:extLst>
                <a:ext uri="{63B3BB69-23CF-44E3-9099-C40C66FF867C}">
                  <a14:compatExt spid="_x0000_s59420"/>
                </a:ext>
                <a:ext uri="{FF2B5EF4-FFF2-40B4-BE49-F238E27FC236}">
                  <a16:creationId xmlns:a16="http://schemas.microsoft.com/office/drawing/2014/main" id="{00000000-0008-0000-0500-00001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29</xdr:row>
          <xdr:rowOff>66675</xdr:rowOff>
        </xdr:from>
        <xdr:to>
          <xdr:col>2</xdr:col>
          <xdr:colOff>581025</xdr:colOff>
          <xdr:row>29</xdr:row>
          <xdr:rowOff>276225</xdr:rowOff>
        </xdr:to>
        <xdr:sp macro="" textlink="">
          <xdr:nvSpPr>
            <xdr:cNvPr id="59421" name="Check Box 29" hidden="1">
              <a:extLst>
                <a:ext uri="{63B3BB69-23CF-44E3-9099-C40C66FF867C}">
                  <a14:compatExt spid="_x0000_s59421"/>
                </a:ext>
                <a:ext uri="{FF2B5EF4-FFF2-40B4-BE49-F238E27FC236}">
                  <a16:creationId xmlns:a16="http://schemas.microsoft.com/office/drawing/2014/main" id="{00000000-0008-0000-0500-00001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5</xdr:row>
          <xdr:rowOff>0</xdr:rowOff>
        </xdr:from>
        <xdr:to>
          <xdr:col>2</xdr:col>
          <xdr:colOff>561975</xdr:colOff>
          <xdr:row>5</xdr:row>
          <xdr:rowOff>219075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0</xdr:rowOff>
        </xdr:from>
        <xdr:to>
          <xdr:col>2</xdr:col>
          <xdr:colOff>561975</xdr:colOff>
          <xdr:row>5</xdr:row>
          <xdr:rowOff>219075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0</xdr:rowOff>
        </xdr:from>
        <xdr:to>
          <xdr:col>2</xdr:col>
          <xdr:colOff>561975</xdr:colOff>
          <xdr:row>5</xdr:row>
          <xdr:rowOff>219075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28575</xdr:rowOff>
        </xdr:from>
        <xdr:to>
          <xdr:col>2</xdr:col>
          <xdr:colOff>561975</xdr:colOff>
          <xdr:row>6</xdr:row>
          <xdr:rowOff>257175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28575</xdr:rowOff>
        </xdr:from>
        <xdr:to>
          <xdr:col>2</xdr:col>
          <xdr:colOff>561975</xdr:colOff>
          <xdr:row>24</xdr:row>
          <xdr:rowOff>190500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85725</xdr:rowOff>
        </xdr:from>
        <xdr:to>
          <xdr:col>2</xdr:col>
          <xdr:colOff>561975</xdr:colOff>
          <xdr:row>28</xdr:row>
          <xdr:rowOff>257175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28575</xdr:rowOff>
        </xdr:from>
        <xdr:to>
          <xdr:col>2</xdr:col>
          <xdr:colOff>561975</xdr:colOff>
          <xdr:row>31</xdr:row>
          <xdr:rowOff>200025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28575</xdr:rowOff>
        </xdr:from>
        <xdr:to>
          <xdr:col>2</xdr:col>
          <xdr:colOff>561975</xdr:colOff>
          <xdr:row>7</xdr:row>
          <xdr:rowOff>257175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6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95250</xdr:rowOff>
        </xdr:from>
        <xdr:to>
          <xdr:col>2</xdr:col>
          <xdr:colOff>542925</xdr:colOff>
          <xdr:row>27</xdr:row>
          <xdr:rowOff>266700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6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19050</xdr:rowOff>
        </xdr:from>
        <xdr:to>
          <xdr:col>2</xdr:col>
          <xdr:colOff>561975</xdr:colOff>
          <xdr:row>8</xdr:row>
          <xdr:rowOff>247650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6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19050</xdr:rowOff>
        </xdr:from>
        <xdr:to>
          <xdr:col>2</xdr:col>
          <xdr:colOff>561975</xdr:colOff>
          <xdr:row>12</xdr:row>
          <xdr:rowOff>247650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6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19050</xdr:rowOff>
        </xdr:from>
        <xdr:to>
          <xdr:col>2</xdr:col>
          <xdr:colOff>561975</xdr:colOff>
          <xdr:row>13</xdr:row>
          <xdr:rowOff>247650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6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19050</xdr:rowOff>
        </xdr:from>
        <xdr:to>
          <xdr:col>2</xdr:col>
          <xdr:colOff>561975</xdr:colOff>
          <xdr:row>15</xdr:row>
          <xdr:rowOff>247650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6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19050</xdr:rowOff>
        </xdr:from>
        <xdr:to>
          <xdr:col>2</xdr:col>
          <xdr:colOff>561975</xdr:colOff>
          <xdr:row>16</xdr:row>
          <xdr:rowOff>247650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6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19050</xdr:rowOff>
        </xdr:from>
        <xdr:to>
          <xdr:col>2</xdr:col>
          <xdr:colOff>561975</xdr:colOff>
          <xdr:row>14</xdr:row>
          <xdr:rowOff>247650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6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95250</xdr:rowOff>
        </xdr:from>
        <xdr:to>
          <xdr:col>2</xdr:col>
          <xdr:colOff>561975</xdr:colOff>
          <xdr:row>29</xdr:row>
          <xdr:rowOff>266700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6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28575</xdr:rowOff>
        </xdr:from>
        <xdr:to>
          <xdr:col>2</xdr:col>
          <xdr:colOff>561975</xdr:colOff>
          <xdr:row>30</xdr:row>
          <xdr:rowOff>200025</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6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28575</xdr:rowOff>
        </xdr:from>
        <xdr:to>
          <xdr:col>2</xdr:col>
          <xdr:colOff>609600</xdr:colOff>
          <xdr:row>25</xdr:row>
          <xdr:rowOff>295275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6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28575</xdr:rowOff>
        </xdr:from>
        <xdr:to>
          <xdr:col>2</xdr:col>
          <xdr:colOff>561975</xdr:colOff>
          <xdr:row>22</xdr:row>
          <xdr:rowOff>200025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6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28575</xdr:rowOff>
        </xdr:from>
        <xdr:to>
          <xdr:col>2</xdr:col>
          <xdr:colOff>561975</xdr:colOff>
          <xdr:row>17</xdr:row>
          <xdr:rowOff>200025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6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28575</xdr:rowOff>
        </xdr:from>
        <xdr:to>
          <xdr:col>2</xdr:col>
          <xdr:colOff>561975</xdr:colOff>
          <xdr:row>18</xdr:row>
          <xdr:rowOff>200025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6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95250</xdr:rowOff>
        </xdr:from>
        <xdr:to>
          <xdr:col>2</xdr:col>
          <xdr:colOff>561975</xdr:colOff>
          <xdr:row>19</xdr:row>
          <xdr:rowOff>323850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6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28575</xdr:rowOff>
        </xdr:from>
        <xdr:to>
          <xdr:col>2</xdr:col>
          <xdr:colOff>561975</xdr:colOff>
          <xdr:row>20</xdr:row>
          <xdr:rowOff>200025</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6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28575</xdr:rowOff>
        </xdr:from>
        <xdr:to>
          <xdr:col>2</xdr:col>
          <xdr:colOff>561975</xdr:colOff>
          <xdr:row>21</xdr:row>
          <xdr:rowOff>200025</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6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28575</xdr:rowOff>
        </xdr:from>
        <xdr:to>
          <xdr:col>2</xdr:col>
          <xdr:colOff>609600</xdr:colOff>
          <xdr:row>26</xdr:row>
          <xdr:rowOff>295275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6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28575</xdr:rowOff>
        </xdr:from>
        <xdr:to>
          <xdr:col>2</xdr:col>
          <xdr:colOff>561975</xdr:colOff>
          <xdr:row>23</xdr:row>
          <xdr:rowOff>200025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6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28575</xdr:rowOff>
        </xdr:from>
        <xdr:to>
          <xdr:col>2</xdr:col>
          <xdr:colOff>561975</xdr:colOff>
          <xdr:row>33</xdr:row>
          <xdr:rowOff>200025</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6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xdr:row>
          <xdr:rowOff>28575</xdr:rowOff>
        </xdr:from>
        <xdr:to>
          <xdr:col>2</xdr:col>
          <xdr:colOff>561975</xdr:colOff>
          <xdr:row>34</xdr:row>
          <xdr:rowOff>200025</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6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35</xdr:row>
          <xdr:rowOff>28575</xdr:rowOff>
        </xdr:from>
        <xdr:to>
          <xdr:col>2</xdr:col>
          <xdr:colOff>561975</xdr:colOff>
          <xdr:row>35</xdr:row>
          <xdr:rowOff>200025</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6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28575</xdr:rowOff>
        </xdr:from>
        <xdr:to>
          <xdr:col>2</xdr:col>
          <xdr:colOff>561975</xdr:colOff>
          <xdr:row>36</xdr:row>
          <xdr:rowOff>200025</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6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19050</xdr:rowOff>
        </xdr:from>
        <xdr:to>
          <xdr:col>2</xdr:col>
          <xdr:colOff>561975</xdr:colOff>
          <xdr:row>10</xdr:row>
          <xdr:rowOff>247650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6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19050</xdr:rowOff>
        </xdr:from>
        <xdr:to>
          <xdr:col>2</xdr:col>
          <xdr:colOff>561975</xdr:colOff>
          <xdr:row>11</xdr:row>
          <xdr:rowOff>247650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6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19050</xdr:rowOff>
        </xdr:from>
        <xdr:to>
          <xdr:col>2</xdr:col>
          <xdr:colOff>561975</xdr:colOff>
          <xdr:row>9</xdr:row>
          <xdr:rowOff>247650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6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7</xdr:row>
          <xdr:rowOff>66675</xdr:rowOff>
        </xdr:from>
        <xdr:to>
          <xdr:col>2</xdr:col>
          <xdr:colOff>561975</xdr:colOff>
          <xdr:row>7</xdr:row>
          <xdr:rowOff>228600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700-00001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66675</xdr:rowOff>
        </xdr:from>
        <xdr:to>
          <xdr:col>2</xdr:col>
          <xdr:colOff>561975</xdr:colOff>
          <xdr:row>20</xdr:row>
          <xdr:rowOff>228600</xdr:rowOff>
        </xdr:to>
        <xdr:sp macro="" textlink="">
          <xdr:nvSpPr>
            <xdr:cNvPr id="71718" name="Check Box 38" hidden="1">
              <a:extLst>
                <a:ext uri="{63B3BB69-23CF-44E3-9099-C40C66FF867C}">
                  <a14:compatExt spid="_x0000_s71718"/>
                </a:ext>
                <a:ext uri="{FF2B5EF4-FFF2-40B4-BE49-F238E27FC236}">
                  <a16:creationId xmlns:a16="http://schemas.microsoft.com/office/drawing/2014/main" id="{00000000-0008-0000-0700-00002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66675</xdr:rowOff>
        </xdr:from>
        <xdr:to>
          <xdr:col>2</xdr:col>
          <xdr:colOff>561975</xdr:colOff>
          <xdr:row>22</xdr:row>
          <xdr:rowOff>228600</xdr:rowOff>
        </xdr:to>
        <xdr:sp macro="" textlink="">
          <xdr:nvSpPr>
            <xdr:cNvPr id="71719" name="Check Box 39" hidden="1">
              <a:extLst>
                <a:ext uri="{63B3BB69-23CF-44E3-9099-C40C66FF867C}">
                  <a14:compatExt spid="_x0000_s71719"/>
                </a:ext>
                <a:ext uri="{FF2B5EF4-FFF2-40B4-BE49-F238E27FC236}">
                  <a16:creationId xmlns:a16="http://schemas.microsoft.com/office/drawing/2014/main" id="{00000000-0008-0000-0700-00002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66675</xdr:rowOff>
        </xdr:from>
        <xdr:to>
          <xdr:col>2</xdr:col>
          <xdr:colOff>561975</xdr:colOff>
          <xdr:row>9</xdr:row>
          <xdr:rowOff>228600</xdr:rowOff>
        </xdr:to>
        <xdr:sp macro="" textlink="">
          <xdr:nvSpPr>
            <xdr:cNvPr id="71754" name="Check Box 74" hidden="1">
              <a:extLst>
                <a:ext uri="{63B3BB69-23CF-44E3-9099-C40C66FF867C}">
                  <a14:compatExt spid="_x0000_s71754"/>
                </a:ext>
                <a:ext uri="{FF2B5EF4-FFF2-40B4-BE49-F238E27FC236}">
                  <a16:creationId xmlns:a16="http://schemas.microsoft.com/office/drawing/2014/main" id="{00000000-0008-0000-0700-00004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66675</xdr:rowOff>
        </xdr:from>
        <xdr:to>
          <xdr:col>2</xdr:col>
          <xdr:colOff>561975</xdr:colOff>
          <xdr:row>12</xdr:row>
          <xdr:rowOff>228600</xdr:rowOff>
        </xdr:to>
        <xdr:sp macro="" textlink="">
          <xdr:nvSpPr>
            <xdr:cNvPr id="71767" name="Check Box 87" hidden="1">
              <a:extLst>
                <a:ext uri="{63B3BB69-23CF-44E3-9099-C40C66FF867C}">
                  <a14:compatExt spid="_x0000_s71767"/>
                </a:ext>
                <a:ext uri="{FF2B5EF4-FFF2-40B4-BE49-F238E27FC236}">
                  <a16:creationId xmlns:a16="http://schemas.microsoft.com/office/drawing/2014/main" id="{00000000-0008-0000-0700-00005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0</xdr:rowOff>
        </xdr:from>
        <xdr:to>
          <xdr:col>2</xdr:col>
          <xdr:colOff>561975</xdr:colOff>
          <xdr:row>19</xdr:row>
          <xdr:rowOff>161925</xdr:rowOff>
        </xdr:to>
        <xdr:sp macro="" textlink="">
          <xdr:nvSpPr>
            <xdr:cNvPr id="71771" name="Check Box 91" hidden="1">
              <a:extLst>
                <a:ext uri="{63B3BB69-23CF-44E3-9099-C40C66FF867C}">
                  <a14:compatExt spid="_x0000_s71771"/>
                </a:ext>
                <a:ext uri="{FF2B5EF4-FFF2-40B4-BE49-F238E27FC236}">
                  <a16:creationId xmlns:a16="http://schemas.microsoft.com/office/drawing/2014/main" id="{00000000-0008-0000-0700-00005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66675</xdr:rowOff>
        </xdr:from>
        <xdr:to>
          <xdr:col>2</xdr:col>
          <xdr:colOff>561975</xdr:colOff>
          <xdr:row>10</xdr:row>
          <xdr:rowOff>228600</xdr:rowOff>
        </xdr:to>
        <xdr:sp macro="" textlink="">
          <xdr:nvSpPr>
            <xdr:cNvPr id="71790" name="Check Box 110" hidden="1">
              <a:extLst>
                <a:ext uri="{63B3BB69-23CF-44E3-9099-C40C66FF867C}">
                  <a14:compatExt spid="_x0000_s71790"/>
                </a:ext>
                <a:ext uri="{FF2B5EF4-FFF2-40B4-BE49-F238E27FC236}">
                  <a16:creationId xmlns:a16="http://schemas.microsoft.com/office/drawing/2014/main" id="{00000000-0008-0000-0700-00006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66675</xdr:rowOff>
        </xdr:from>
        <xdr:to>
          <xdr:col>2</xdr:col>
          <xdr:colOff>561975</xdr:colOff>
          <xdr:row>11</xdr:row>
          <xdr:rowOff>228600</xdr:rowOff>
        </xdr:to>
        <xdr:sp macro="" textlink="">
          <xdr:nvSpPr>
            <xdr:cNvPr id="71791" name="Check Box 111" hidden="1">
              <a:extLst>
                <a:ext uri="{63B3BB69-23CF-44E3-9099-C40C66FF867C}">
                  <a14:compatExt spid="_x0000_s71791"/>
                </a:ext>
                <a:ext uri="{FF2B5EF4-FFF2-40B4-BE49-F238E27FC236}">
                  <a16:creationId xmlns:a16="http://schemas.microsoft.com/office/drawing/2014/main" id="{00000000-0008-0000-0700-00006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66675</xdr:rowOff>
        </xdr:from>
        <xdr:to>
          <xdr:col>2</xdr:col>
          <xdr:colOff>561975</xdr:colOff>
          <xdr:row>13</xdr:row>
          <xdr:rowOff>228600</xdr:rowOff>
        </xdr:to>
        <xdr:sp macro="" textlink="">
          <xdr:nvSpPr>
            <xdr:cNvPr id="71792" name="Check Box 112" hidden="1">
              <a:extLst>
                <a:ext uri="{63B3BB69-23CF-44E3-9099-C40C66FF867C}">
                  <a14:compatExt spid="_x0000_s71792"/>
                </a:ext>
                <a:ext uri="{FF2B5EF4-FFF2-40B4-BE49-F238E27FC236}">
                  <a16:creationId xmlns:a16="http://schemas.microsoft.com/office/drawing/2014/main" id="{00000000-0008-0000-0700-00007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66675</xdr:rowOff>
        </xdr:from>
        <xdr:to>
          <xdr:col>2</xdr:col>
          <xdr:colOff>561975</xdr:colOff>
          <xdr:row>15</xdr:row>
          <xdr:rowOff>228600</xdr:rowOff>
        </xdr:to>
        <xdr:sp macro="" textlink="">
          <xdr:nvSpPr>
            <xdr:cNvPr id="71794" name="Check Box 114" hidden="1">
              <a:extLst>
                <a:ext uri="{63B3BB69-23CF-44E3-9099-C40C66FF867C}">
                  <a14:compatExt spid="_x0000_s71794"/>
                </a:ext>
                <a:ext uri="{FF2B5EF4-FFF2-40B4-BE49-F238E27FC236}">
                  <a16:creationId xmlns:a16="http://schemas.microsoft.com/office/drawing/2014/main" id="{00000000-0008-0000-0700-00007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66675</xdr:rowOff>
        </xdr:from>
        <xdr:to>
          <xdr:col>2</xdr:col>
          <xdr:colOff>561975</xdr:colOff>
          <xdr:row>16</xdr:row>
          <xdr:rowOff>228600</xdr:rowOff>
        </xdr:to>
        <xdr:sp macro="" textlink="">
          <xdr:nvSpPr>
            <xdr:cNvPr id="71795" name="Check Box 115" hidden="1">
              <a:extLst>
                <a:ext uri="{63B3BB69-23CF-44E3-9099-C40C66FF867C}">
                  <a14:compatExt spid="_x0000_s71795"/>
                </a:ext>
                <a:ext uri="{FF2B5EF4-FFF2-40B4-BE49-F238E27FC236}">
                  <a16:creationId xmlns:a16="http://schemas.microsoft.com/office/drawing/2014/main" id="{00000000-0008-0000-0700-00007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66675</xdr:rowOff>
        </xdr:from>
        <xdr:to>
          <xdr:col>2</xdr:col>
          <xdr:colOff>561975</xdr:colOff>
          <xdr:row>17</xdr:row>
          <xdr:rowOff>323850</xdr:rowOff>
        </xdr:to>
        <xdr:sp macro="" textlink="">
          <xdr:nvSpPr>
            <xdr:cNvPr id="71796" name="Check Box 116" hidden="1">
              <a:extLst>
                <a:ext uri="{63B3BB69-23CF-44E3-9099-C40C66FF867C}">
                  <a14:compatExt spid="_x0000_s71796"/>
                </a:ext>
                <a:ext uri="{FF2B5EF4-FFF2-40B4-BE49-F238E27FC236}">
                  <a16:creationId xmlns:a16="http://schemas.microsoft.com/office/drawing/2014/main" id="{00000000-0008-0000-0700-00007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xdr:row>
          <xdr:rowOff>123825</xdr:rowOff>
        </xdr:from>
        <xdr:to>
          <xdr:col>2</xdr:col>
          <xdr:colOff>581025</xdr:colOff>
          <xdr:row>6</xdr:row>
          <xdr:rowOff>381000</xdr:rowOff>
        </xdr:to>
        <xdr:sp macro="" textlink="">
          <xdr:nvSpPr>
            <xdr:cNvPr id="71819" name="Check Box 139" hidden="1">
              <a:extLst>
                <a:ext uri="{63B3BB69-23CF-44E3-9099-C40C66FF867C}">
                  <a14:compatExt spid="_x0000_s71819"/>
                </a:ext>
                <a:ext uri="{FF2B5EF4-FFF2-40B4-BE49-F238E27FC236}">
                  <a16:creationId xmlns:a16="http://schemas.microsoft.com/office/drawing/2014/main" id="{00000000-0008-0000-0700-00008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66675</xdr:rowOff>
        </xdr:from>
        <xdr:to>
          <xdr:col>2</xdr:col>
          <xdr:colOff>561975</xdr:colOff>
          <xdr:row>8</xdr:row>
          <xdr:rowOff>228600</xdr:rowOff>
        </xdr:to>
        <xdr:sp macro="" textlink="">
          <xdr:nvSpPr>
            <xdr:cNvPr id="71822" name="Check Box 142" hidden="1">
              <a:extLst>
                <a:ext uri="{63B3BB69-23CF-44E3-9099-C40C66FF867C}">
                  <a14:compatExt spid="_x0000_s71822"/>
                </a:ext>
                <a:ext uri="{FF2B5EF4-FFF2-40B4-BE49-F238E27FC236}">
                  <a16:creationId xmlns:a16="http://schemas.microsoft.com/office/drawing/2014/main" id="{00000000-0008-0000-0700-00008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66675</xdr:rowOff>
        </xdr:from>
        <xdr:to>
          <xdr:col>2</xdr:col>
          <xdr:colOff>561975</xdr:colOff>
          <xdr:row>23</xdr:row>
          <xdr:rowOff>228600</xdr:rowOff>
        </xdr:to>
        <xdr:sp macro="" textlink="">
          <xdr:nvSpPr>
            <xdr:cNvPr id="71823" name="Check Box 143" hidden="1">
              <a:extLst>
                <a:ext uri="{63B3BB69-23CF-44E3-9099-C40C66FF867C}">
                  <a14:compatExt spid="_x0000_s71823"/>
                </a:ext>
                <a:ext uri="{FF2B5EF4-FFF2-40B4-BE49-F238E27FC236}">
                  <a16:creationId xmlns:a16="http://schemas.microsoft.com/office/drawing/2014/main" id="{00000000-0008-0000-0700-00008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66675</xdr:rowOff>
        </xdr:from>
        <xdr:to>
          <xdr:col>2</xdr:col>
          <xdr:colOff>561975</xdr:colOff>
          <xdr:row>24</xdr:row>
          <xdr:rowOff>228600</xdr:rowOff>
        </xdr:to>
        <xdr:sp macro="" textlink="">
          <xdr:nvSpPr>
            <xdr:cNvPr id="71824" name="Check Box 144" hidden="1">
              <a:extLst>
                <a:ext uri="{63B3BB69-23CF-44E3-9099-C40C66FF867C}">
                  <a14:compatExt spid="_x0000_s71824"/>
                </a:ext>
                <a:ext uri="{FF2B5EF4-FFF2-40B4-BE49-F238E27FC236}">
                  <a16:creationId xmlns:a16="http://schemas.microsoft.com/office/drawing/2014/main" id="{00000000-0008-0000-0700-00009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66675</xdr:rowOff>
        </xdr:from>
        <xdr:to>
          <xdr:col>2</xdr:col>
          <xdr:colOff>561975</xdr:colOff>
          <xdr:row>26</xdr:row>
          <xdr:rowOff>228600</xdr:rowOff>
        </xdr:to>
        <xdr:sp macro="" textlink="">
          <xdr:nvSpPr>
            <xdr:cNvPr id="71826" name="Check Box 146" hidden="1">
              <a:extLst>
                <a:ext uri="{63B3BB69-23CF-44E3-9099-C40C66FF867C}">
                  <a14:compatExt spid="_x0000_s71826"/>
                </a:ext>
                <a:ext uri="{FF2B5EF4-FFF2-40B4-BE49-F238E27FC236}">
                  <a16:creationId xmlns:a16="http://schemas.microsoft.com/office/drawing/2014/main" id="{00000000-0008-0000-0700-00009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66675</xdr:rowOff>
        </xdr:from>
        <xdr:to>
          <xdr:col>2</xdr:col>
          <xdr:colOff>561975</xdr:colOff>
          <xdr:row>27</xdr:row>
          <xdr:rowOff>228600</xdr:rowOff>
        </xdr:to>
        <xdr:sp macro="" textlink="">
          <xdr:nvSpPr>
            <xdr:cNvPr id="71827" name="Check Box 147" hidden="1">
              <a:extLst>
                <a:ext uri="{63B3BB69-23CF-44E3-9099-C40C66FF867C}">
                  <a14:compatExt spid="_x0000_s71827"/>
                </a:ext>
                <a:ext uri="{FF2B5EF4-FFF2-40B4-BE49-F238E27FC236}">
                  <a16:creationId xmlns:a16="http://schemas.microsoft.com/office/drawing/2014/main" id="{00000000-0008-0000-0700-00009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66675</xdr:rowOff>
        </xdr:from>
        <xdr:to>
          <xdr:col>2</xdr:col>
          <xdr:colOff>561975</xdr:colOff>
          <xdr:row>28</xdr:row>
          <xdr:rowOff>228600</xdr:rowOff>
        </xdr:to>
        <xdr:sp macro="" textlink="">
          <xdr:nvSpPr>
            <xdr:cNvPr id="71828" name="Check Box 148" hidden="1">
              <a:extLst>
                <a:ext uri="{63B3BB69-23CF-44E3-9099-C40C66FF867C}">
                  <a14:compatExt spid="_x0000_s71828"/>
                </a:ext>
                <a:ext uri="{FF2B5EF4-FFF2-40B4-BE49-F238E27FC236}">
                  <a16:creationId xmlns:a16="http://schemas.microsoft.com/office/drawing/2014/main" id="{00000000-0008-0000-0700-00009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66675</xdr:rowOff>
        </xdr:from>
        <xdr:to>
          <xdr:col>2</xdr:col>
          <xdr:colOff>561975</xdr:colOff>
          <xdr:row>29</xdr:row>
          <xdr:rowOff>228600</xdr:rowOff>
        </xdr:to>
        <xdr:sp macro="" textlink="">
          <xdr:nvSpPr>
            <xdr:cNvPr id="71829" name="Check Box 149" hidden="1">
              <a:extLst>
                <a:ext uri="{63B3BB69-23CF-44E3-9099-C40C66FF867C}">
                  <a14:compatExt spid="_x0000_s71829"/>
                </a:ext>
                <a:ext uri="{FF2B5EF4-FFF2-40B4-BE49-F238E27FC236}">
                  <a16:creationId xmlns:a16="http://schemas.microsoft.com/office/drawing/2014/main" id="{00000000-0008-0000-0700-00009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66675</xdr:rowOff>
        </xdr:from>
        <xdr:to>
          <xdr:col>2</xdr:col>
          <xdr:colOff>561975</xdr:colOff>
          <xdr:row>30</xdr:row>
          <xdr:rowOff>228600</xdr:rowOff>
        </xdr:to>
        <xdr:sp macro="" textlink="">
          <xdr:nvSpPr>
            <xdr:cNvPr id="71830" name="Check Box 150" hidden="1">
              <a:extLst>
                <a:ext uri="{63B3BB69-23CF-44E3-9099-C40C66FF867C}">
                  <a14:compatExt spid="_x0000_s71830"/>
                </a:ext>
                <a:ext uri="{FF2B5EF4-FFF2-40B4-BE49-F238E27FC236}">
                  <a16:creationId xmlns:a16="http://schemas.microsoft.com/office/drawing/2014/main" id="{00000000-0008-0000-0700-00009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66675</xdr:rowOff>
        </xdr:from>
        <xdr:to>
          <xdr:col>2</xdr:col>
          <xdr:colOff>561975</xdr:colOff>
          <xdr:row>31</xdr:row>
          <xdr:rowOff>228600</xdr:rowOff>
        </xdr:to>
        <xdr:sp macro="" textlink="">
          <xdr:nvSpPr>
            <xdr:cNvPr id="71831" name="Check Box 151" hidden="1">
              <a:extLst>
                <a:ext uri="{63B3BB69-23CF-44E3-9099-C40C66FF867C}">
                  <a14:compatExt spid="_x0000_s71831"/>
                </a:ext>
                <a:ext uri="{FF2B5EF4-FFF2-40B4-BE49-F238E27FC236}">
                  <a16:creationId xmlns:a16="http://schemas.microsoft.com/office/drawing/2014/main" id="{00000000-0008-0000-0700-00009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xdr:row>
          <xdr:rowOff>57150</xdr:rowOff>
        </xdr:from>
        <xdr:to>
          <xdr:col>2</xdr:col>
          <xdr:colOff>600075</xdr:colOff>
          <xdr:row>5</xdr:row>
          <xdr:rowOff>314325</xdr:rowOff>
        </xdr:to>
        <xdr:sp macro="" textlink="">
          <xdr:nvSpPr>
            <xdr:cNvPr id="71832" name="Check Box 152" hidden="1">
              <a:extLst>
                <a:ext uri="{63B3BB69-23CF-44E3-9099-C40C66FF867C}">
                  <a14:compatExt spid="_x0000_s71832"/>
                </a:ext>
                <a:ext uri="{FF2B5EF4-FFF2-40B4-BE49-F238E27FC236}">
                  <a16:creationId xmlns:a16="http://schemas.microsoft.com/office/drawing/2014/main" id="{00000000-0008-0000-0700-00009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66675</xdr:rowOff>
        </xdr:from>
        <xdr:to>
          <xdr:col>2</xdr:col>
          <xdr:colOff>561975</xdr:colOff>
          <xdr:row>18</xdr:row>
          <xdr:rowOff>323850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7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66675</xdr:rowOff>
        </xdr:from>
        <xdr:to>
          <xdr:col>2</xdr:col>
          <xdr:colOff>561975</xdr:colOff>
          <xdr:row>14</xdr:row>
          <xdr:rowOff>228600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7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66675</xdr:rowOff>
        </xdr:from>
        <xdr:to>
          <xdr:col>2</xdr:col>
          <xdr:colOff>561975</xdr:colOff>
          <xdr:row>21</xdr:row>
          <xdr:rowOff>228600</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7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7</xdr:row>
          <xdr:rowOff>66675</xdr:rowOff>
        </xdr:from>
        <xdr:to>
          <xdr:col>2</xdr:col>
          <xdr:colOff>561975</xdr:colOff>
          <xdr:row>7</xdr:row>
          <xdr:rowOff>228600</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08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66675</xdr:rowOff>
        </xdr:from>
        <xdr:to>
          <xdr:col>2</xdr:col>
          <xdr:colOff>561975</xdr:colOff>
          <xdr:row>10</xdr:row>
          <xdr:rowOff>228600</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08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xdr:row>
          <xdr:rowOff>114300</xdr:rowOff>
        </xdr:from>
        <xdr:to>
          <xdr:col>2</xdr:col>
          <xdr:colOff>561975</xdr:colOff>
          <xdr:row>6</xdr:row>
          <xdr:rowOff>295275</xdr:rowOff>
        </xdr:to>
        <xdr:sp macro="" textlink="">
          <xdr:nvSpPr>
            <xdr:cNvPr id="72789" name="Check Box 85" hidden="1">
              <a:extLst>
                <a:ext uri="{63B3BB69-23CF-44E3-9099-C40C66FF867C}">
                  <a14:compatExt spid="_x0000_s72789"/>
                </a:ext>
                <a:ext uri="{FF2B5EF4-FFF2-40B4-BE49-F238E27FC236}">
                  <a16:creationId xmlns:a16="http://schemas.microsoft.com/office/drawing/2014/main" id="{00000000-0008-0000-0800-00005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66675</xdr:rowOff>
        </xdr:from>
        <xdr:to>
          <xdr:col>2</xdr:col>
          <xdr:colOff>561975</xdr:colOff>
          <xdr:row>8</xdr:row>
          <xdr:rowOff>228600</xdr:rowOff>
        </xdr:to>
        <xdr:sp macro="" textlink="">
          <xdr:nvSpPr>
            <xdr:cNvPr id="72849" name="Check Box 145" hidden="1">
              <a:extLst>
                <a:ext uri="{63B3BB69-23CF-44E3-9099-C40C66FF867C}">
                  <a14:compatExt spid="_x0000_s72849"/>
                </a:ext>
                <a:ext uri="{FF2B5EF4-FFF2-40B4-BE49-F238E27FC236}">
                  <a16:creationId xmlns:a16="http://schemas.microsoft.com/office/drawing/2014/main" id="{00000000-0008-0000-0800-00009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66675</xdr:rowOff>
        </xdr:from>
        <xdr:to>
          <xdr:col>2</xdr:col>
          <xdr:colOff>561975</xdr:colOff>
          <xdr:row>9</xdr:row>
          <xdr:rowOff>228600</xdr:rowOff>
        </xdr:to>
        <xdr:sp macro="" textlink="">
          <xdr:nvSpPr>
            <xdr:cNvPr id="72850" name="Check Box 146" hidden="1">
              <a:extLst>
                <a:ext uri="{63B3BB69-23CF-44E3-9099-C40C66FF867C}">
                  <a14:compatExt spid="_x0000_s72850"/>
                </a:ext>
                <a:ext uri="{FF2B5EF4-FFF2-40B4-BE49-F238E27FC236}">
                  <a16:creationId xmlns:a16="http://schemas.microsoft.com/office/drawing/2014/main" id="{00000000-0008-0000-0800-00009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66675</xdr:rowOff>
        </xdr:from>
        <xdr:to>
          <xdr:col>2</xdr:col>
          <xdr:colOff>561975</xdr:colOff>
          <xdr:row>11</xdr:row>
          <xdr:rowOff>228600</xdr:rowOff>
        </xdr:to>
        <xdr:sp macro="" textlink="">
          <xdr:nvSpPr>
            <xdr:cNvPr id="72851" name="Check Box 147" hidden="1">
              <a:extLst>
                <a:ext uri="{63B3BB69-23CF-44E3-9099-C40C66FF867C}">
                  <a14:compatExt spid="_x0000_s72851"/>
                </a:ext>
                <a:ext uri="{FF2B5EF4-FFF2-40B4-BE49-F238E27FC236}">
                  <a16:creationId xmlns:a16="http://schemas.microsoft.com/office/drawing/2014/main" id="{00000000-0008-0000-0800-00009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66675</xdr:rowOff>
        </xdr:from>
        <xdr:to>
          <xdr:col>2</xdr:col>
          <xdr:colOff>561975</xdr:colOff>
          <xdr:row>13</xdr:row>
          <xdr:rowOff>228600</xdr:rowOff>
        </xdr:to>
        <xdr:sp macro="" textlink="">
          <xdr:nvSpPr>
            <xdr:cNvPr id="72852" name="Check Box 148" hidden="1">
              <a:extLst>
                <a:ext uri="{63B3BB69-23CF-44E3-9099-C40C66FF867C}">
                  <a14:compatExt spid="_x0000_s72852"/>
                </a:ext>
                <a:ext uri="{FF2B5EF4-FFF2-40B4-BE49-F238E27FC236}">
                  <a16:creationId xmlns:a16="http://schemas.microsoft.com/office/drawing/2014/main" id="{00000000-0008-0000-0800-00009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66675</xdr:rowOff>
        </xdr:from>
        <xdr:to>
          <xdr:col>2</xdr:col>
          <xdr:colOff>561975</xdr:colOff>
          <xdr:row>14</xdr:row>
          <xdr:rowOff>228600</xdr:rowOff>
        </xdr:to>
        <xdr:sp macro="" textlink="">
          <xdr:nvSpPr>
            <xdr:cNvPr id="72853" name="Check Box 149" hidden="1">
              <a:extLst>
                <a:ext uri="{63B3BB69-23CF-44E3-9099-C40C66FF867C}">
                  <a14:compatExt spid="_x0000_s72853"/>
                </a:ext>
                <a:ext uri="{FF2B5EF4-FFF2-40B4-BE49-F238E27FC236}">
                  <a16:creationId xmlns:a16="http://schemas.microsoft.com/office/drawing/2014/main" id="{00000000-0008-0000-0800-00009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66675</xdr:rowOff>
        </xdr:from>
        <xdr:to>
          <xdr:col>2</xdr:col>
          <xdr:colOff>561975</xdr:colOff>
          <xdr:row>15</xdr:row>
          <xdr:rowOff>228600</xdr:rowOff>
        </xdr:to>
        <xdr:sp macro="" textlink="">
          <xdr:nvSpPr>
            <xdr:cNvPr id="72854" name="Check Box 150" hidden="1">
              <a:extLst>
                <a:ext uri="{63B3BB69-23CF-44E3-9099-C40C66FF867C}">
                  <a14:compatExt spid="_x0000_s72854"/>
                </a:ext>
                <a:ext uri="{FF2B5EF4-FFF2-40B4-BE49-F238E27FC236}">
                  <a16:creationId xmlns:a16="http://schemas.microsoft.com/office/drawing/2014/main" id="{00000000-0008-0000-0800-00009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66675</xdr:rowOff>
        </xdr:from>
        <xdr:to>
          <xdr:col>2</xdr:col>
          <xdr:colOff>561975</xdr:colOff>
          <xdr:row>16</xdr:row>
          <xdr:rowOff>228600</xdr:rowOff>
        </xdr:to>
        <xdr:sp macro="" textlink="">
          <xdr:nvSpPr>
            <xdr:cNvPr id="72855" name="Check Box 151" hidden="1">
              <a:extLst>
                <a:ext uri="{63B3BB69-23CF-44E3-9099-C40C66FF867C}">
                  <a14:compatExt spid="_x0000_s72855"/>
                </a:ext>
                <a:ext uri="{FF2B5EF4-FFF2-40B4-BE49-F238E27FC236}">
                  <a16:creationId xmlns:a16="http://schemas.microsoft.com/office/drawing/2014/main" id="{00000000-0008-0000-0800-00009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66675</xdr:rowOff>
        </xdr:from>
        <xdr:to>
          <xdr:col>2</xdr:col>
          <xdr:colOff>561975</xdr:colOff>
          <xdr:row>18</xdr:row>
          <xdr:rowOff>228600</xdr:rowOff>
        </xdr:to>
        <xdr:sp macro="" textlink="">
          <xdr:nvSpPr>
            <xdr:cNvPr id="72856" name="Check Box 152" hidden="1">
              <a:extLst>
                <a:ext uri="{63B3BB69-23CF-44E3-9099-C40C66FF867C}">
                  <a14:compatExt spid="_x0000_s72856"/>
                </a:ext>
                <a:ext uri="{FF2B5EF4-FFF2-40B4-BE49-F238E27FC236}">
                  <a16:creationId xmlns:a16="http://schemas.microsoft.com/office/drawing/2014/main" id="{00000000-0008-0000-0800-00009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66675</xdr:rowOff>
        </xdr:from>
        <xdr:to>
          <xdr:col>2</xdr:col>
          <xdr:colOff>561975</xdr:colOff>
          <xdr:row>19</xdr:row>
          <xdr:rowOff>228600</xdr:rowOff>
        </xdr:to>
        <xdr:sp macro="" textlink="">
          <xdr:nvSpPr>
            <xdr:cNvPr id="72858" name="Check Box 154" hidden="1">
              <a:extLst>
                <a:ext uri="{63B3BB69-23CF-44E3-9099-C40C66FF867C}">
                  <a14:compatExt spid="_x0000_s72858"/>
                </a:ext>
                <a:ext uri="{FF2B5EF4-FFF2-40B4-BE49-F238E27FC236}">
                  <a16:creationId xmlns:a16="http://schemas.microsoft.com/office/drawing/2014/main" id="{00000000-0008-0000-0800-00009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66675</xdr:rowOff>
        </xdr:from>
        <xdr:to>
          <xdr:col>2</xdr:col>
          <xdr:colOff>561975</xdr:colOff>
          <xdr:row>20</xdr:row>
          <xdr:rowOff>228600</xdr:rowOff>
        </xdr:to>
        <xdr:sp macro="" textlink="">
          <xdr:nvSpPr>
            <xdr:cNvPr id="72859" name="Check Box 155" hidden="1">
              <a:extLst>
                <a:ext uri="{63B3BB69-23CF-44E3-9099-C40C66FF867C}">
                  <a14:compatExt spid="_x0000_s72859"/>
                </a:ext>
                <a:ext uri="{FF2B5EF4-FFF2-40B4-BE49-F238E27FC236}">
                  <a16:creationId xmlns:a16="http://schemas.microsoft.com/office/drawing/2014/main" id="{00000000-0008-0000-0800-00009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66675</xdr:rowOff>
        </xdr:from>
        <xdr:to>
          <xdr:col>2</xdr:col>
          <xdr:colOff>561975</xdr:colOff>
          <xdr:row>21</xdr:row>
          <xdr:rowOff>228600</xdr:rowOff>
        </xdr:to>
        <xdr:sp macro="" textlink="">
          <xdr:nvSpPr>
            <xdr:cNvPr id="72860" name="Check Box 156" hidden="1">
              <a:extLst>
                <a:ext uri="{63B3BB69-23CF-44E3-9099-C40C66FF867C}">
                  <a14:compatExt spid="_x0000_s72860"/>
                </a:ext>
                <a:ext uri="{FF2B5EF4-FFF2-40B4-BE49-F238E27FC236}">
                  <a16:creationId xmlns:a16="http://schemas.microsoft.com/office/drawing/2014/main" id="{00000000-0008-0000-0800-00009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66675</xdr:rowOff>
        </xdr:from>
        <xdr:to>
          <xdr:col>2</xdr:col>
          <xdr:colOff>561975</xdr:colOff>
          <xdr:row>23</xdr:row>
          <xdr:rowOff>228600</xdr:rowOff>
        </xdr:to>
        <xdr:sp macro="" textlink="">
          <xdr:nvSpPr>
            <xdr:cNvPr id="72861" name="Check Box 157" hidden="1">
              <a:extLst>
                <a:ext uri="{63B3BB69-23CF-44E3-9099-C40C66FF867C}">
                  <a14:compatExt spid="_x0000_s72861"/>
                </a:ext>
                <a:ext uri="{FF2B5EF4-FFF2-40B4-BE49-F238E27FC236}">
                  <a16:creationId xmlns:a16="http://schemas.microsoft.com/office/drawing/2014/main" id="{00000000-0008-0000-0800-00009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66675</xdr:rowOff>
        </xdr:from>
        <xdr:to>
          <xdr:col>2</xdr:col>
          <xdr:colOff>561975</xdr:colOff>
          <xdr:row>24</xdr:row>
          <xdr:rowOff>228600</xdr:rowOff>
        </xdr:to>
        <xdr:sp macro="" textlink="">
          <xdr:nvSpPr>
            <xdr:cNvPr id="72862" name="Check Box 158" hidden="1">
              <a:extLst>
                <a:ext uri="{63B3BB69-23CF-44E3-9099-C40C66FF867C}">
                  <a14:compatExt spid="_x0000_s72862"/>
                </a:ext>
                <a:ext uri="{FF2B5EF4-FFF2-40B4-BE49-F238E27FC236}">
                  <a16:creationId xmlns:a16="http://schemas.microsoft.com/office/drawing/2014/main" id="{00000000-0008-0000-0800-00009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66675</xdr:rowOff>
        </xdr:from>
        <xdr:to>
          <xdr:col>2</xdr:col>
          <xdr:colOff>561975</xdr:colOff>
          <xdr:row>25</xdr:row>
          <xdr:rowOff>228600</xdr:rowOff>
        </xdr:to>
        <xdr:sp macro="" textlink="">
          <xdr:nvSpPr>
            <xdr:cNvPr id="72863" name="Check Box 159" hidden="1">
              <a:extLst>
                <a:ext uri="{63B3BB69-23CF-44E3-9099-C40C66FF867C}">
                  <a14:compatExt spid="_x0000_s72863"/>
                </a:ext>
                <a:ext uri="{FF2B5EF4-FFF2-40B4-BE49-F238E27FC236}">
                  <a16:creationId xmlns:a16="http://schemas.microsoft.com/office/drawing/2014/main" id="{00000000-0008-0000-0800-00009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xdr:row>
          <xdr:rowOff>66675</xdr:rowOff>
        </xdr:from>
        <xdr:to>
          <xdr:col>2</xdr:col>
          <xdr:colOff>561975</xdr:colOff>
          <xdr:row>26</xdr:row>
          <xdr:rowOff>228600</xdr:rowOff>
        </xdr:to>
        <xdr:sp macro="" textlink="">
          <xdr:nvSpPr>
            <xdr:cNvPr id="72864" name="Check Box 160" hidden="1">
              <a:extLst>
                <a:ext uri="{63B3BB69-23CF-44E3-9099-C40C66FF867C}">
                  <a14:compatExt spid="_x0000_s72864"/>
                </a:ext>
                <a:ext uri="{FF2B5EF4-FFF2-40B4-BE49-F238E27FC236}">
                  <a16:creationId xmlns:a16="http://schemas.microsoft.com/office/drawing/2014/main" id="{00000000-0008-0000-0800-0000A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66675</xdr:rowOff>
        </xdr:from>
        <xdr:to>
          <xdr:col>2</xdr:col>
          <xdr:colOff>561975</xdr:colOff>
          <xdr:row>27</xdr:row>
          <xdr:rowOff>228600</xdr:rowOff>
        </xdr:to>
        <xdr:sp macro="" textlink="">
          <xdr:nvSpPr>
            <xdr:cNvPr id="72866" name="Check Box 162" hidden="1">
              <a:extLst>
                <a:ext uri="{63B3BB69-23CF-44E3-9099-C40C66FF867C}">
                  <a14:compatExt spid="_x0000_s72866"/>
                </a:ext>
                <a:ext uri="{FF2B5EF4-FFF2-40B4-BE49-F238E27FC236}">
                  <a16:creationId xmlns:a16="http://schemas.microsoft.com/office/drawing/2014/main" id="{00000000-0008-0000-0800-0000A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66675</xdr:rowOff>
        </xdr:from>
        <xdr:to>
          <xdr:col>2</xdr:col>
          <xdr:colOff>561975</xdr:colOff>
          <xdr:row>28</xdr:row>
          <xdr:rowOff>228600</xdr:rowOff>
        </xdr:to>
        <xdr:sp macro="" textlink="">
          <xdr:nvSpPr>
            <xdr:cNvPr id="72867" name="Check Box 163" hidden="1">
              <a:extLst>
                <a:ext uri="{63B3BB69-23CF-44E3-9099-C40C66FF867C}">
                  <a14:compatExt spid="_x0000_s72867"/>
                </a:ext>
                <a:ext uri="{FF2B5EF4-FFF2-40B4-BE49-F238E27FC236}">
                  <a16:creationId xmlns:a16="http://schemas.microsoft.com/office/drawing/2014/main" id="{00000000-0008-0000-0800-0000A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66675</xdr:rowOff>
        </xdr:from>
        <xdr:to>
          <xdr:col>2</xdr:col>
          <xdr:colOff>561975</xdr:colOff>
          <xdr:row>29</xdr:row>
          <xdr:rowOff>228600</xdr:rowOff>
        </xdr:to>
        <xdr:sp macro="" textlink="">
          <xdr:nvSpPr>
            <xdr:cNvPr id="72869" name="Check Box 165" hidden="1">
              <a:extLst>
                <a:ext uri="{63B3BB69-23CF-44E3-9099-C40C66FF867C}">
                  <a14:compatExt spid="_x0000_s72869"/>
                </a:ext>
                <a:ext uri="{FF2B5EF4-FFF2-40B4-BE49-F238E27FC236}">
                  <a16:creationId xmlns:a16="http://schemas.microsoft.com/office/drawing/2014/main" id="{00000000-0008-0000-0800-0000A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31</xdr:row>
          <xdr:rowOff>66675</xdr:rowOff>
        </xdr:from>
        <xdr:to>
          <xdr:col>2</xdr:col>
          <xdr:colOff>561975</xdr:colOff>
          <xdr:row>31</xdr:row>
          <xdr:rowOff>228600</xdr:rowOff>
        </xdr:to>
        <xdr:sp macro="" textlink="">
          <xdr:nvSpPr>
            <xdr:cNvPr id="72872" name="Check Box 168" hidden="1">
              <a:extLst>
                <a:ext uri="{63B3BB69-23CF-44E3-9099-C40C66FF867C}">
                  <a14:compatExt spid="_x0000_s72872"/>
                </a:ext>
                <a:ext uri="{FF2B5EF4-FFF2-40B4-BE49-F238E27FC236}">
                  <a16:creationId xmlns:a16="http://schemas.microsoft.com/office/drawing/2014/main" id="{00000000-0008-0000-0800-0000A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32</xdr:row>
          <xdr:rowOff>66675</xdr:rowOff>
        </xdr:from>
        <xdr:to>
          <xdr:col>2</xdr:col>
          <xdr:colOff>561975</xdr:colOff>
          <xdr:row>32</xdr:row>
          <xdr:rowOff>228600</xdr:rowOff>
        </xdr:to>
        <xdr:sp macro="" textlink="">
          <xdr:nvSpPr>
            <xdr:cNvPr id="72873" name="Check Box 169" hidden="1">
              <a:extLst>
                <a:ext uri="{63B3BB69-23CF-44E3-9099-C40C66FF867C}">
                  <a14:compatExt spid="_x0000_s72873"/>
                </a:ext>
                <a:ext uri="{FF2B5EF4-FFF2-40B4-BE49-F238E27FC236}">
                  <a16:creationId xmlns:a16="http://schemas.microsoft.com/office/drawing/2014/main" id="{00000000-0008-0000-0800-0000A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30</xdr:row>
          <xdr:rowOff>66675</xdr:rowOff>
        </xdr:from>
        <xdr:to>
          <xdr:col>2</xdr:col>
          <xdr:colOff>561975</xdr:colOff>
          <xdr:row>30</xdr:row>
          <xdr:rowOff>228600</xdr:rowOff>
        </xdr:to>
        <xdr:sp macro="" textlink="">
          <xdr:nvSpPr>
            <xdr:cNvPr id="72874" name="Check Box 170" hidden="1">
              <a:extLst>
                <a:ext uri="{63B3BB69-23CF-44E3-9099-C40C66FF867C}">
                  <a14:compatExt spid="_x0000_s72874"/>
                </a:ext>
                <a:ext uri="{FF2B5EF4-FFF2-40B4-BE49-F238E27FC236}">
                  <a16:creationId xmlns:a16="http://schemas.microsoft.com/office/drawing/2014/main" id="{00000000-0008-0000-0800-0000A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114300</xdr:rowOff>
        </xdr:from>
        <xdr:to>
          <xdr:col>2</xdr:col>
          <xdr:colOff>561975</xdr:colOff>
          <xdr:row>5</xdr:row>
          <xdr:rowOff>295275</xdr:rowOff>
        </xdr:to>
        <xdr:sp macro="" textlink="">
          <xdr:nvSpPr>
            <xdr:cNvPr id="72879" name="Check Box 175" hidden="1">
              <a:extLst>
                <a:ext uri="{63B3BB69-23CF-44E3-9099-C40C66FF867C}">
                  <a14:compatExt spid="_x0000_s72879"/>
                </a:ext>
                <a:ext uri="{FF2B5EF4-FFF2-40B4-BE49-F238E27FC236}">
                  <a16:creationId xmlns:a16="http://schemas.microsoft.com/office/drawing/2014/main" id="{00000000-0008-0000-0800-0000A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66675</xdr:rowOff>
        </xdr:from>
        <xdr:to>
          <xdr:col>2</xdr:col>
          <xdr:colOff>561975</xdr:colOff>
          <xdr:row>22</xdr:row>
          <xdr:rowOff>228600</xdr:rowOff>
        </xdr:to>
        <xdr:sp macro="" textlink="">
          <xdr:nvSpPr>
            <xdr:cNvPr id="72881" name="Check Box 177" hidden="1">
              <a:extLst>
                <a:ext uri="{63B3BB69-23CF-44E3-9099-C40C66FF867C}">
                  <a14:compatExt spid="_x0000_s72881"/>
                </a:ext>
                <a:ext uri="{FF2B5EF4-FFF2-40B4-BE49-F238E27FC236}">
                  <a16:creationId xmlns:a16="http://schemas.microsoft.com/office/drawing/2014/main" id="{00000000-0008-0000-0800-0000B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6</xdr:row>
          <xdr:rowOff>152400</xdr:rowOff>
        </xdr:from>
        <xdr:to>
          <xdr:col>2</xdr:col>
          <xdr:colOff>561975</xdr:colOff>
          <xdr:row>6</xdr:row>
          <xdr:rowOff>323850</xdr:rowOff>
        </xdr:to>
        <xdr:sp macro="" textlink="">
          <xdr:nvSpPr>
            <xdr:cNvPr id="84009" name="Check Box 41" hidden="1">
              <a:extLst>
                <a:ext uri="{63B3BB69-23CF-44E3-9099-C40C66FF867C}">
                  <a14:compatExt spid="_x0000_s84009"/>
                </a:ext>
                <a:ext uri="{FF2B5EF4-FFF2-40B4-BE49-F238E27FC236}">
                  <a16:creationId xmlns:a16="http://schemas.microsoft.com/office/drawing/2014/main" id="{00000000-0008-0000-0900-00002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152400</xdr:rowOff>
        </xdr:from>
        <xdr:to>
          <xdr:col>2</xdr:col>
          <xdr:colOff>561975</xdr:colOff>
          <xdr:row>22</xdr:row>
          <xdr:rowOff>333375</xdr:rowOff>
        </xdr:to>
        <xdr:sp macro="" textlink="">
          <xdr:nvSpPr>
            <xdr:cNvPr id="84011" name="Check Box 43" hidden="1">
              <a:extLst>
                <a:ext uri="{63B3BB69-23CF-44E3-9099-C40C66FF867C}">
                  <a14:compatExt spid="_x0000_s84011"/>
                </a:ext>
                <a:ext uri="{FF2B5EF4-FFF2-40B4-BE49-F238E27FC236}">
                  <a16:creationId xmlns:a16="http://schemas.microsoft.com/office/drawing/2014/main" id="{00000000-0008-0000-0900-00002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66675</xdr:rowOff>
        </xdr:from>
        <xdr:to>
          <xdr:col>2</xdr:col>
          <xdr:colOff>561975</xdr:colOff>
          <xdr:row>23</xdr:row>
          <xdr:rowOff>238125</xdr:rowOff>
        </xdr:to>
        <xdr:sp macro="" textlink="">
          <xdr:nvSpPr>
            <xdr:cNvPr id="84015" name="Check Box 47" hidden="1">
              <a:extLst>
                <a:ext uri="{63B3BB69-23CF-44E3-9099-C40C66FF867C}">
                  <a14:compatExt spid="_x0000_s84015"/>
                </a:ext>
                <a:ext uri="{FF2B5EF4-FFF2-40B4-BE49-F238E27FC236}">
                  <a16:creationId xmlns:a16="http://schemas.microsoft.com/office/drawing/2014/main" id="{00000000-0008-0000-0900-00002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24</xdr:row>
          <xdr:rowOff>66675</xdr:rowOff>
        </xdr:from>
        <xdr:to>
          <xdr:col>2</xdr:col>
          <xdr:colOff>561975</xdr:colOff>
          <xdr:row>24</xdr:row>
          <xdr:rowOff>238125</xdr:rowOff>
        </xdr:to>
        <xdr:sp macro="" textlink="">
          <xdr:nvSpPr>
            <xdr:cNvPr id="84016" name="Check Box 48" hidden="1">
              <a:extLst>
                <a:ext uri="{63B3BB69-23CF-44E3-9099-C40C66FF867C}">
                  <a14:compatExt spid="_x0000_s84016"/>
                </a:ext>
                <a:ext uri="{FF2B5EF4-FFF2-40B4-BE49-F238E27FC236}">
                  <a16:creationId xmlns:a16="http://schemas.microsoft.com/office/drawing/2014/main" id="{00000000-0008-0000-0900-00003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26</xdr:row>
          <xdr:rowOff>85725</xdr:rowOff>
        </xdr:from>
        <xdr:to>
          <xdr:col>2</xdr:col>
          <xdr:colOff>552450</xdr:colOff>
          <xdr:row>26</xdr:row>
          <xdr:rowOff>266700</xdr:rowOff>
        </xdr:to>
        <xdr:sp macro="" textlink="">
          <xdr:nvSpPr>
            <xdr:cNvPr id="84018" name="Check Box 50" hidden="1">
              <a:extLst>
                <a:ext uri="{63B3BB69-23CF-44E3-9099-C40C66FF867C}">
                  <a14:compatExt spid="_x0000_s84018"/>
                </a:ext>
                <a:ext uri="{FF2B5EF4-FFF2-40B4-BE49-F238E27FC236}">
                  <a16:creationId xmlns:a16="http://schemas.microsoft.com/office/drawing/2014/main" id="{00000000-0008-0000-0900-00003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xdr:row>
          <xdr:rowOff>66675</xdr:rowOff>
        </xdr:from>
        <xdr:to>
          <xdr:col>2</xdr:col>
          <xdr:colOff>561975</xdr:colOff>
          <xdr:row>27</xdr:row>
          <xdr:rowOff>238125</xdr:rowOff>
        </xdr:to>
        <xdr:sp macro="" textlink="">
          <xdr:nvSpPr>
            <xdr:cNvPr id="84019" name="Check Box 51" hidden="1">
              <a:extLst>
                <a:ext uri="{63B3BB69-23CF-44E3-9099-C40C66FF867C}">
                  <a14:compatExt spid="_x0000_s84019"/>
                </a:ext>
                <a:ext uri="{FF2B5EF4-FFF2-40B4-BE49-F238E27FC236}">
                  <a16:creationId xmlns:a16="http://schemas.microsoft.com/office/drawing/2014/main" id="{00000000-0008-0000-0900-00003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28</xdr:row>
          <xdr:rowOff>66675</xdr:rowOff>
        </xdr:from>
        <xdr:to>
          <xdr:col>2</xdr:col>
          <xdr:colOff>561975</xdr:colOff>
          <xdr:row>28</xdr:row>
          <xdr:rowOff>238125</xdr:rowOff>
        </xdr:to>
        <xdr:sp macro="" textlink="">
          <xdr:nvSpPr>
            <xdr:cNvPr id="84020" name="Check Box 52" hidden="1">
              <a:extLst>
                <a:ext uri="{63B3BB69-23CF-44E3-9099-C40C66FF867C}">
                  <a14:compatExt spid="_x0000_s84020"/>
                </a:ext>
                <a:ext uri="{FF2B5EF4-FFF2-40B4-BE49-F238E27FC236}">
                  <a16:creationId xmlns:a16="http://schemas.microsoft.com/office/drawing/2014/main" id="{00000000-0008-0000-0900-00003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66675</xdr:rowOff>
        </xdr:from>
        <xdr:to>
          <xdr:col>2</xdr:col>
          <xdr:colOff>561975</xdr:colOff>
          <xdr:row>29</xdr:row>
          <xdr:rowOff>238125</xdr:rowOff>
        </xdr:to>
        <xdr:sp macro="" textlink="">
          <xdr:nvSpPr>
            <xdr:cNvPr id="84021" name="Check Box 53" hidden="1">
              <a:extLst>
                <a:ext uri="{63B3BB69-23CF-44E3-9099-C40C66FF867C}">
                  <a14:compatExt spid="_x0000_s84021"/>
                </a:ext>
                <a:ext uri="{FF2B5EF4-FFF2-40B4-BE49-F238E27FC236}">
                  <a16:creationId xmlns:a16="http://schemas.microsoft.com/office/drawing/2014/main" id="{00000000-0008-0000-0900-00003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66675</xdr:rowOff>
        </xdr:from>
        <xdr:to>
          <xdr:col>2</xdr:col>
          <xdr:colOff>561975</xdr:colOff>
          <xdr:row>25</xdr:row>
          <xdr:rowOff>238125</xdr:rowOff>
        </xdr:to>
        <xdr:sp macro="" textlink="">
          <xdr:nvSpPr>
            <xdr:cNvPr id="84044" name="Check Box 76" hidden="1">
              <a:extLst>
                <a:ext uri="{63B3BB69-23CF-44E3-9099-C40C66FF867C}">
                  <a14:compatExt spid="_x0000_s84044"/>
                </a:ext>
                <a:ext uri="{FF2B5EF4-FFF2-40B4-BE49-F238E27FC236}">
                  <a16:creationId xmlns:a16="http://schemas.microsoft.com/office/drawing/2014/main" id="{00000000-0008-0000-0900-00004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5</xdr:row>
          <xdr:rowOff>152400</xdr:rowOff>
        </xdr:from>
        <xdr:to>
          <xdr:col>2</xdr:col>
          <xdr:colOff>561975</xdr:colOff>
          <xdr:row>5</xdr:row>
          <xdr:rowOff>323850</xdr:rowOff>
        </xdr:to>
        <xdr:sp macro="" textlink="">
          <xdr:nvSpPr>
            <xdr:cNvPr id="84047" name="Check Box 79" hidden="1">
              <a:extLst>
                <a:ext uri="{63B3BB69-23CF-44E3-9099-C40C66FF867C}">
                  <a14:compatExt spid="_x0000_s84047"/>
                </a:ext>
                <a:ext uri="{FF2B5EF4-FFF2-40B4-BE49-F238E27FC236}">
                  <a16:creationId xmlns:a16="http://schemas.microsoft.com/office/drawing/2014/main" id="{00000000-0008-0000-0900-00004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13</xdr:row>
          <xdr:rowOff>152400</xdr:rowOff>
        </xdr:from>
        <xdr:to>
          <xdr:col>2</xdr:col>
          <xdr:colOff>561975</xdr:colOff>
          <xdr:row>13</xdr:row>
          <xdr:rowOff>323850</xdr:rowOff>
        </xdr:to>
        <xdr:sp macro="" textlink="">
          <xdr:nvSpPr>
            <xdr:cNvPr id="84048" name="Check Box 80" hidden="1">
              <a:extLst>
                <a:ext uri="{63B3BB69-23CF-44E3-9099-C40C66FF867C}">
                  <a14:compatExt spid="_x0000_s84048"/>
                </a:ext>
                <a:ext uri="{FF2B5EF4-FFF2-40B4-BE49-F238E27FC236}">
                  <a16:creationId xmlns:a16="http://schemas.microsoft.com/office/drawing/2014/main" id="{00000000-0008-0000-0900-00005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152400</xdr:rowOff>
        </xdr:from>
        <xdr:to>
          <xdr:col>2</xdr:col>
          <xdr:colOff>561975</xdr:colOff>
          <xdr:row>7</xdr:row>
          <xdr:rowOff>323850</xdr:rowOff>
        </xdr:to>
        <xdr:sp macro="" textlink="">
          <xdr:nvSpPr>
            <xdr:cNvPr id="84049" name="Check Box 81" hidden="1">
              <a:extLst>
                <a:ext uri="{63B3BB69-23CF-44E3-9099-C40C66FF867C}">
                  <a14:compatExt spid="_x0000_s84049"/>
                </a:ext>
                <a:ext uri="{FF2B5EF4-FFF2-40B4-BE49-F238E27FC236}">
                  <a16:creationId xmlns:a16="http://schemas.microsoft.com/office/drawing/2014/main" id="{00000000-0008-0000-0900-00005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9</xdr:row>
          <xdr:rowOff>152400</xdr:rowOff>
        </xdr:from>
        <xdr:to>
          <xdr:col>2</xdr:col>
          <xdr:colOff>561975</xdr:colOff>
          <xdr:row>9</xdr:row>
          <xdr:rowOff>323850</xdr:rowOff>
        </xdr:to>
        <xdr:sp macro="" textlink="">
          <xdr:nvSpPr>
            <xdr:cNvPr id="84051" name="Check Box 83" hidden="1">
              <a:extLst>
                <a:ext uri="{63B3BB69-23CF-44E3-9099-C40C66FF867C}">
                  <a14:compatExt spid="_x0000_s84051"/>
                </a:ext>
                <a:ext uri="{FF2B5EF4-FFF2-40B4-BE49-F238E27FC236}">
                  <a16:creationId xmlns:a16="http://schemas.microsoft.com/office/drawing/2014/main" id="{00000000-0008-0000-0900-00005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10</xdr:row>
          <xdr:rowOff>152400</xdr:rowOff>
        </xdr:from>
        <xdr:to>
          <xdr:col>2</xdr:col>
          <xdr:colOff>561975</xdr:colOff>
          <xdr:row>10</xdr:row>
          <xdr:rowOff>323850</xdr:rowOff>
        </xdr:to>
        <xdr:sp macro="" textlink="">
          <xdr:nvSpPr>
            <xdr:cNvPr id="84052" name="Check Box 84" hidden="1">
              <a:extLst>
                <a:ext uri="{63B3BB69-23CF-44E3-9099-C40C66FF867C}">
                  <a14:compatExt spid="_x0000_s84052"/>
                </a:ext>
                <a:ext uri="{FF2B5EF4-FFF2-40B4-BE49-F238E27FC236}">
                  <a16:creationId xmlns:a16="http://schemas.microsoft.com/office/drawing/2014/main" id="{00000000-0008-0000-0900-00005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11</xdr:row>
          <xdr:rowOff>152400</xdr:rowOff>
        </xdr:from>
        <xdr:to>
          <xdr:col>2</xdr:col>
          <xdr:colOff>561975</xdr:colOff>
          <xdr:row>11</xdr:row>
          <xdr:rowOff>323850</xdr:rowOff>
        </xdr:to>
        <xdr:sp macro="" textlink="">
          <xdr:nvSpPr>
            <xdr:cNvPr id="84053" name="Check Box 85" hidden="1">
              <a:extLst>
                <a:ext uri="{63B3BB69-23CF-44E3-9099-C40C66FF867C}">
                  <a14:compatExt spid="_x0000_s84053"/>
                </a:ext>
                <a:ext uri="{FF2B5EF4-FFF2-40B4-BE49-F238E27FC236}">
                  <a16:creationId xmlns:a16="http://schemas.microsoft.com/office/drawing/2014/main" id="{00000000-0008-0000-0900-00005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152400</xdr:rowOff>
        </xdr:from>
        <xdr:to>
          <xdr:col>2</xdr:col>
          <xdr:colOff>561975</xdr:colOff>
          <xdr:row>12</xdr:row>
          <xdr:rowOff>323850</xdr:rowOff>
        </xdr:to>
        <xdr:sp macro="" textlink="">
          <xdr:nvSpPr>
            <xdr:cNvPr id="84054" name="Check Box 86" hidden="1">
              <a:extLst>
                <a:ext uri="{63B3BB69-23CF-44E3-9099-C40C66FF867C}">
                  <a14:compatExt spid="_x0000_s84054"/>
                </a:ext>
                <a:ext uri="{FF2B5EF4-FFF2-40B4-BE49-F238E27FC236}">
                  <a16:creationId xmlns:a16="http://schemas.microsoft.com/office/drawing/2014/main" id="{00000000-0008-0000-0900-00005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xdr:row>
          <xdr:rowOff>152400</xdr:rowOff>
        </xdr:from>
        <xdr:to>
          <xdr:col>2</xdr:col>
          <xdr:colOff>561975</xdr:colOff>
          <xdr:row>15</xdr:row>
          <xdr:rowOff>323850</xdr:rowOff>
        </xdr:to>
        <xdr:sp macro="" textlink="">
          <xdr:nvSpPr>
            <xdr:cNvPr id="84055" name="Check Box 87" hidden="1">
              <a:extLst>
                <a:ext uri="{63B3BB69-23CF-44E3-9099-C40C66FF867C}">
                  <a14:compatExt spid="_x0000_s84055"/>
                </a:ext>
                <a:ext uri="{FF2B5EF4-FFF2-40B4-BE49-F238E27FC236}">
                  <a16:creationId xmlns:a16="http://schemas.microsoft.com/office/drawing/2014/main" id="{00000000-0008-0000-0900-00005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152400</xdr:rowOff>
        </xdr:from>
        <xdr:to>
          <xdr:col>2</xdr:col>
          <xdr:colOff>561975</xdr:colOff>
          <xdr:row>16</xdr:row>
          <xdr:rowOff>323850</xdr:rowOff>
        </xdr:to>
        <xdr:sp macro="" textlink="">
          <xdr:nvSpPr>
            <xdr:cNvPr id="84056" name="Check Box 88" hidden="1">
              <a:extLst>
                <a:ext uri="{63B3BB69-23CF-44E3-9099-C40C66FF867C}">
                  <a14:compatExt spid="_x0000_s84056"/>
                </a:ext>
                <a:ext uri="{FF2B5EF4-FFF2-40B4-BE49-F238E27FC236}">
                  <a16:creationId xmlns:a16="http://schemas.microsoft.com/office/drawing/2014/main" id="{00000000-0008-0000-0900-00005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xdr:row>
          <xdr:rowOff>152400</xdr:rowOff>
        </xdr:from>
        <xdr:to>
          <xdr:col>2</xdr:col>
          <xdr:colOff>561975</xdr:colOff>
          <xdr:row>17</xdr:row>
          <xdr:rowOff>323850</xdr:rowOff>
        </xdr:to>
        <xdr:sp macro="" textlink="">
          <xdr:nvSpPr>
            <xdr:cNvPr id="84057" name="Check Box 89" hidden="1">
              <a:extLst>
                <a:ext uri="{63B3BB69-23CF-44E3-9099-C40C66FF867C}">
                  <a14:compatExt spid="_x0000_s84057"/>
                </a:ext>
                <a:ext uri="{FF2B5EF4-FFF2-40B4-BE49-F238E27FC236}">
                  <a16:creationId xmlns:a16="http://schemas.microsoft.com/office/drawing/2014/main" id="{00000000-0008-0000-0900-00005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18</xdr:row>
          <xdr:rowOff>152400</xdr:rowOff>
        </xdr:from>
        <xdr:to>
          <xdr:col>2</xdr:col>
          <xdr:colOff>561975</xdr:colOff>
          <xdr:row>18</xdr:row>
          <xdr:rowOff>323850</xdr:rowOff>
        </xdr:to>
        <xdr:sp macro="" textlink="">
          <xdr:nvSpPr>
            <xdr:cNvPr id="84058" name="Check Box 90" hidden="1">
              <a:extLst>
                <a:ext uri="{63B3BB69-23CF-44E3-9099-C40C66FF867C}">
                  <a14:compatExt spid="_x0000_s84058"/>
                </a:ext>
                <a:ext uri="{FF2B5EF4-FFF2-40B4-BE49-F238E27FC236}">
                  <a16:creationId xmlns:a16="http://schemas.microsoft.com/office/drawing/2014/main" id="{00000000-0008-0000-0900-00005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19</xdr:row>
          <xdr:rowOff>152400</xdr:rowOff>
        </xdr:from>
        <xdr:to>
          <xdr:col>2</xdr:col>
          <xdr:colOff>561975</xdr:colOff>
          <xdr:row>19</xdr:row>
          <xdr:rowOff>323850</xdr:rowOff>
        </xdr:to>
        <xdr:sp macro="" textlink="">
          <xdr:nvSpPr>
            <xdr:cNvPr id="84059" name="Check Box 91" hidden="1">
              <a:extLst>
                <a:ext uri="{63B3BB69-23CF-44E3-9099-C40C66FF867C}">
                  <a14:compatExt spid="_x0000_s84059"/>
                </a:ext>
                <a:ext uri="{FF2B5EF4-FFF2-40B4-BE49-F238E27FC236}">
                  <a16:creationId xmlns:a16="http://schemas.microsoft.com/office/drawing/2014/main" id="{00000000-0008-0000-0900-00005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152400</xdr:rowOff>
        </xdr:from>
        <xdr:to>
          <xdr:col>2</xdr:col>
          <xdr:colOff>561975</xdr:colOff>
          <xdr:row>20</xdr:row>
          <xdr:rowOff>323850</xdr:rowOff>
        </xdr:to>
        <xdr:sp macro="" textlink="">
          <xdr:nvSpPr>
            <xdr:cNvPr id="84060" name="Check Box 92" hidden="1">
              <a:extLst>
                <a:ext uri="{63B3BB69-23CF-44E3-9099-C40C66FF867C}">
                  <a14:compatExt spid="_x0000_s84060"/>
                </a:ext>
                <a:ext uri="{FF2B5EF4-FFF2-40B4-BE49-F238E27FC236}">
                  <a16:creationId xmlns:a16="http://schemas.microsoft.com/office/drawing/2014/main" id="{00000000-0008-0000-0900-00005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21</xdr:row>
          <xdr:rowOff>152400</xdr:rowOff>
        </xdr:from>
        <xdr:to>
          <xdr:col>2</xdr:col>
          <xdr:colOff>561975</xdr:colOff>
          <xdr:row>21</xdr:row>
          <xdr:rowOff>323850</xdr:rowOff>
        </xdr:to>
        <xdr:sp macro="" textlink="">
          <xdr:nvSpPr>
            <xdr:cNvPr id="84061" name="Check Box 93" hidden="1">
              <a:extLst>
                <a:ext uri="{63B3BB69-23CF-44E3-9099-C40C66FF867C}">
                  <a14:compatExt spid="_x0000_s84061"/>
                </a:ext>
                <a:ext uri="{FF2B5EF4-FFF2-40B4-BE49-F238E27FC236}">
                  <a16:creationId xmlns:a16="http://schemas.microsoft.com/office/drawing/2014/main" id="{00000000-0008-0000-0900-00005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152400</xdr:rowOff>
        </xdr:from>
        <xdr:to>
          <xdr:col>2</xdr:col>
          <xdr:colOff>561975</xdr:colOff>
          <xdr:row>8</xdr:row>
          <xdr:rowOff>323850</xdr:rowOff>
        </xdr:to>
        <xdr:sp macro="" textlink="">
          <xdr:nvSpPr>
            <xdr:cNvPr id="84063" name="Check Box 95" hidden="1">
              <a:extLst>
                <a:ext uri="{63B3BB69-23CF-44E3-9099-C40C66FF867C}">
                  <a14:compatExt spid="_x0000_s84063"/>
                </a:ext>
                <a:ext uri="{FF2B5EF4-FFF2-40B4-BE49-F238E27FC236}">
                  <a16:creationId xmlns:a16="http://schemas.microsoft.com/office/drawing/2014/main" id="{00000000-0008-0000-0900-00005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295275</xdr:colOff>
          <xdr:row>5</xdr:row>
          <xdr:rowOff>95250</xdr:rowOff>
        </xdr:from>
        <xdr:to>
          <xdr:col>2</xdr:col>
          <xdr:colOff>600075</xdr:colOff>
          <xdr:row>5</xdr:row>
          <xdr:rowOff>276225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142875</xdr:rowOff>
        </xdr:from>
        <xdr:to>
          <xdr:col>2</xdr:col>
          <xdr:colOff>590550</xdr:colOff>
          <xdr:row>7</xdr:row>
          <xdr:rowOff>323850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8</xdr:row>
          <xdr:rowOff>228600</xdr:rowOff>
        </xdr:from>
        <xdr:to>
          <xdr:col>2</xdr:col>
          <xdr:colOff>561975</xdr:colOff>
          <xdr:row>8</xdr:row>
          <xdr:rowOff>400050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18</xdr:row>
          <xdr:rowOff>66675</xdr:rowOff>
        </xdr:from>
        <xdr:to>
          <xdr:col>2</xdr:col>
          <xdr:colOff>581025</xdr:colOff>
          <xdr:row>18</xdr:row>
          <xdr:rowOff>228600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19</xdr:row>
          <xdr:rowOff>66675</xdr:rowOff>
        </xdr:from>
        <xdr:to>
          <xdr:col>2</xdr:col>
          <xdr:colOff>600075</xdr:colOff>
          <xdr:row>19</xdr:row>
          <xdr:rowOff>247650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21</xdr:row>
          <xdr:rowOff>66675</xdr:rowOff>
        </xdr:from>
        <xdr:to>
          <xdr:col>2</xdr:col>
          <xdr:colOff>581025</xdr:colOff>
          <xdr:row>21</xdr:row>
          <xdr:rowOff>228600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A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22</xdr:row>
          <xdr:rowOff>38100</xdr:rowOff>
        </xdr:from>
        <xdr:to>
          <xdr:col>2</xdr:col>
          <xdr:colOff>581025</xdr:colOff>
          <xdr:row>22</xdr:row>
          <xdr:rowOff>219075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A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23</xdr:row>
          <xdr:rowOff>85725</xdr:rowOff>
        </xdr:from>
        <xdr:to>
          <xdr:col>2</xdr:col>
          <xdr:colOff>581025</xdr:colOff>
          <xdr:row>23</xdr:row>
          <xdr:rowOff>266700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24</xdr:row>
          <xdr:rowOff>95250</xdr:rowOff>
        </xdr:from>
        <xdr:to>
          <xdr:col>2</xdr:col>
          <xdr:colOff>581025</xdr:colOff>
          <xdr:row>24</xdr:row>
          <xdr:rowOff>276225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25</xdr:row>
          <xdr:rowOff>66675</xdr:rowOff>
        </xdr:from>
        <xdr:to>
          <xdr:col>2</xdr:col>
          <xdr:colOff>581025</xdr:colOff>
          <xdr:row>25</xdr:row>
          <xdr:rowOff>228600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A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26</xdr:row>
          <xdr:rowOff>95250</xdr:rowOff>
        </xdr:from>
        <xdr:to>
          <xdr:col>2</xdr:col>
          <xdr:colOff>581025</xdr:colOff>
          <xdr:row>26</xdr:row>
          <xdr:rowOff>257175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27</xdr:row>
          <xdr:rowOff>66675</xdr:rowOff>
        </xdr:from>
        <xdr:to>
          <xdr:col>2</xdr:col>
          <xdr:colOff>581025</xdr:colOff>
          <xdr:row>27</xdr:row>
          <xdr:rowOff>228600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28</xdr:row>
          <xdr:rowOff>76200</xdr:rowOff>
        </xdr:from>
        <xdr:to>
          <xdr:col>2</xdr:col>
          <xdr:colOff>581025</xdr:colOff>
          <xdr:row>28</xdr:row>
          <xdr:rowOff>257175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A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29</xdr:row>
          <xdr:rowOff>76200</xdr:rowOff>
        </xdr:from>
        <xdr:to>
          <xdr:col>2</xdr:col>
          <xdr:colOff>581025</xdr:colOff>
          <xdr:row>29</xdr:row>
          <xdr:rowOff>257175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xdr:row>
          <xdr:rowOff>200025</xdr:rowOff>
        </xdr:from>
        <xdr:to>
          <xdr:col>2</xdr:col>
          <xdr:colOff>571500</xdr:colOff>
          <xdr:row>9</xdr:row>
          <xdr:rowOff>381000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A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171450</xdr:rowOff>
        </xdr:from>
        <xdr:to>
          <xdr:col>2</xdr:col>
          <xdr:colOff>590550</xdr:colOff>
          <xdr:row>10</xdr:row>
          <xdr:rowOff>342900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A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13</xdr:row>
          <xdr:rowOff>85725</xdr:rowOff>
        </xdr:from>
        <xdr:to>
          <xdr:col>2</xdr:col>
          <xdr:colOff>581025</xdr:colOff>
          <xdr:row>13</xdr:row>
          <xdr:rowOff>257175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A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15</xdr:row>
          <xdr:rowOff>85725</xdr:rowOff>
        </xdr:from>
        <xdr:to>
          <xdr:col>2</xdr:col>
          <xdr:colOff>581025</xdr:colOff>
          <xdr:row>15</xdr:row>
          <xdr:rowOff>257175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A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16</xdr:row>
          <xdr:rowOff>85725</xdr:rowOff>
        </xdr:from>
        <xdr:to>
          <xdr:col>2</xdr:col>
          <xdr:colOff>581025</xdr:colOff>
          <xdr:row>16</xdr:row>
          <xdr:rowOff>257175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A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17</xdr:row>
          <xdr:rowOff>85725</xdr:rowOff>
        </xdr:from>
        <xdr:to>
          <xdr:col>2</xdr:col>
          <xdr:colOff>581025</xdr:colOff>
          <xdr:row>17</xdr:row>
          <xdr:rowOff>257175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A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11</xdr:row>
          <xdr:rowOff>190500</xdr:rowOff>
        </xdr:from>
        <xdr:to>
          <xdr:col>2</xdr:col>
          <xdr:colOff>581025</xdr:colOff>
          <xdr:row>11</xdr:row>
          <xdr:rowOff>361950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A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12</xdr:row>
          <xdr:rowOff>95250</xdr:rowOff>
        </xdr:from>
        <xdr:to>
          <xdr:col>2</xdr:col>
          <xdr:colOff>581025</xdr:colOff>
          <xdr:row>12</xdr:row>
          <xdr:rowOff>266700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A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xdr:row>
          <xdr:rowOff>133350</xdr:rowOff>
        </xdr:from>
        <xdr:to>
          <xdr:col>2</xdr:col>
          <xdr:colOff>590550</xdr:colOff>
          <xdr:row>6</xdr:row>
          <xdr:rowOff>314325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A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14</xdr:row>
          <xdr:rowOff>85725</xdr:rowOff>
        </xdr:from>
        <xdr:to>
          <xdr:col>2</xdr:col>
          <xdr:colOff>581025</xdr:colOff>
          <xdr:row>14</xdr:row>
          <xdr:rowOff>257175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A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4.xml"/><Relationship Id="rId13" Type="http://schemas.openxmlformats.org/officeDocument/2006/relationships/ctrlProp" Target="../ctrlProps/ctrlProp169.xml"/><Relationship Id="rId18" Type="http://schemas.openxmlformats.org/officeDocument/2006/relationships/ctrlProp" Target="../ctrlProps/ctrlProp174.xml"/><Relationship Id="rId26" Type="http://schemas.openxmlformats.org/officeDocument/2006/relationships/ctrlProp" Target="../ctrlProps/ctrlProp182.xml"/><Relationship Id="rId3" Type="http://schemas.openxmlformats.org/officeDocument/2006/relationships/vmlDrawing" Target="../drawings/vmlDrawing8.vml"/><Relationship Id="rId21" Type="http://schemas.openxmlformats.org/officeDocument/2006/relationships/ctrlProp" Target="../ctrlProps/ctrlProp177.xml"/><Relationship Id="rId7" Type="http://schemas.openxmlformats.org/officeDocument/2006/relationships/ctrlProp" Target="../ctrlProps/ctrlProp163.x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2" Type="http://schemas.openxmlformats.org/officeDocument/2006/relationships/drawing" Target="../drawings/drawing8.xml"/><Relationship Id="rId16" Type="http://schemas.openxmlformats.org/officeDocument/2006/relationships/ctrlProp" Target="../ctrlProps/ctrlProp172.xml"/><Relationship Id="rId20" Type="http://schemas.openxmlformats.org/officeDocument/2006/relationships/ctrlProp" Target="../ctrlProps/ctrlProp176.xml"/><Relationship Id="rId1" Type="http://schemas.openxmlformats.org/officeDocument/2006/relationships/printerSettings" Target="../printerSettings/printerSettings10.bin"/><Relationship Id="rId6" Type="http://schemas.openxmlformats.org/officeDocument/2006/relationships/ctrlProp" Target="../ctrlProps/ctrlProp162.xml"/><Relationship Id="rId11" Type="http://schemas.openxmlformats.org/officeDocument/2006/relationships/ctrlProp" Target="../ctrlProps/ctrlProp167.xml"/><Relationship Id="rId24" Type="http://schemas.openxmlformats.org/officeDocument/2006/relationships/ctrlProp" Target="../ctrlProps/ctrlProp180.xml"/><Relationship Id="rId5" Type="http://schemas.openxmlformats.org/officeDocument/2006/relationships/ctrlProp" Target="../ctrlProps/ctrlProp161.xml"/><Relationship Id="rId15" Type="http://schemas.openxmlformats.org/officeDocument/2006/relationships/ctrlProp" Target="../ctrlProps/ctrlProp171.xml"/><Relationship Id="rId23" Type="http://schemas.openxmlformats.org/officeDocument/2006/relationships/ctrlProp" Target="../ctrlProps/ctrlProp179.xml"/><Relationship Id="rId10" Type="http://schemas.openxmlformats.org/officeDocument/2006/relationships/ctrlProp" Target="../ctrlProps/ctrlProp166.xml"/><Relationship Id="rId19" Type="http://schemas.openxmlformats.org/officeDocument/2006/relationships/ctrlProp" Target="../ctrlProps/ctrlProp175.xml"/><Relationship Id="rId4" Type="http://schemas.openxmlformats.org/officeDocument/2006/relationships/ctrlProp" Target="../ctrlProps/ctrlProp160.xml"/><Relationship Id="rId9" Type="http://schemas.openxmlformats.org/officeDocument/2006/relationships/ctrlProp" Target="../ctrlProps/ctrlProp16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8.xml"/><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 Type="http://schemas.openxmlformats.org/officeDocument/2006/relationships/vmlDrawing" Target="../drawings/vmlDrawing9.vml"/><Relationship Id="rId21" Type="http://schemas.openxmlformats.org/officeDocument/2006/relationships/ctrlProp" Target="../ctrlProps/ctrlProp201.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2" Type="http://schemas.openxmlformats.org/officeDocument/2006/relationships/drawing" Target="../drawings/drawing9.xml"/><Relationship Id="rId16" Type="http://schemas.openxmlformats.org/officeDocument/2006/relationships/ctrlProp" Target="../ctrlProps/ctrlProp196.xml"/><Relationship Id="rId20" Type="http://schemas.openxmlformats.org/officeDocument/2006/relationships/ctrlProp" Target="../ctrlProps/ctrlProp200.xml"/><Relationship Id="rId1" Type="http://schemas.openxmlformats.org/officeDocument/2006/relationships/printerSettings" Target="../printerSettings/printerSettings11.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10" Type="http://schemas.openxmlformats.org/officeDocument/2006/relationships/ctrlProp" Target="../ctrlProps/ctrlProp190.xml"/><Relationship Id="rId19" Type="http://schemas.openxmlformats.org/officeDocument/2006/relationships/ctrlProp" Target="../ctrlProps/ctrlProp199.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17.xml"/><Relationship Id="rId18" Type="http://schemas.openxmlformats.org/officeDocument/2006/relationships/ctrlProp" Target="../ctrlProps/ctrlProp222.xml"/><Relationship Id="rId26" Type="http://schemas.openxmlformats.org/officeDocument/2006/relationships/ctrlProp" Target="../ctrlProps/ctrlProp230.xml"/><Relationship Id="rId39" Type="http://schemas.openxmlformats.org/officeDocument/2006/relationships/ctrlProp" Target="../ctrlProps/ctrlProp243.xml"/><Relationship Id="rId21" Type="http://schemas.openxmlformats.org/officeDocument/2006/relationships/ctrlProp" Target="../ctrlProps/ctrlProp225.xml"/><Relationship Id="rId34" Type="http://schemas.openxmlformats.org/officeDocument/2006/relationships/ctrlProp" Target="../ctrlProps/ctrlProp238.xml"/><Relationship Id="rId42" Type="http://schemas.openxmlformats.org/officeDocument/2006/relationships/ctrlProp" Target="../ctrlProps/ctrlProp246.xml"/><Relationship Id="rId47" Type="http://schemas.openxmlformats.org/officeDocument/2006/relationships/ctrlProp" Target="../ctrlProps/ctrlProp251.xml"/><Relationship Id="rId50" Type="http://schemas.openxmlformats.org/officeDocument/2006/relationships/ctrlProp" Target="../ctrlProps/ctrlProp254.xml"/><Relationship Id="rId55" Type="http://schemas.openxmlformats.org/officeDocument/2006/relationships/ctrlProp" Target="../ctrlProps/ctrlProp259.xml"/><Relationship Id="rId7" Type="http://schemas.openxmlformats.org/officeDocument/2006/relationships/ctrlProp" Target="../ctrlProps/ctrlProp211.xml"/><Relationship Id="rId2" Type="http://schemas.openxmlformats.org/officeDocument/2006/relationships/drawing" Target="../drawings/drawing10.xml"/><Relationship Id="rId16" Type="http://schemas.openxmlformats.org/officeDocument/2006/relationships/ctrlProp" Target="../ctrlProps/ctrlProp220.xml"/><Relationship Id="rId29" Type="http://schemas.openxmlformats.org/officeDocument/2006/relationships/ctrlProp" Target="../ctrlProps/ctrlProp233.xml"/><Relationship Id="rId11" Type="http://schemas.openxmlformats.org/officeDocument/2006/relationships/ctrlProp" Target="../ctrlProps/ctrlProp215.xml"/><Relationship Id="rId24" Type="http://schemas.openxmlformats.org/officeDocument/2006/relationships/ctrlProp" Target="../ctrlProps/ctrlProp228.xml"/><Relationship Id="rId32" Type="http://schemas.openxmlformats.org/officeDocument/2006/relationships/ctrlProp" Target="../ctrlProps/ctrlProp236.xml"/><Relationship Id="rId37" Type="http://schemas.openxmlformats.org/officeDocument/2006/relationships/ctrlProp" Target="../ctrlProps/ctrlProp241.xml"/><Relationship Id="rId40" Type="http://schemas.openxmlformats.org/officeDocument/2006/relationships/ctrlProp" Target="../ctrlProps/ctrlProp244.xml"/><Relationship Id="rId45" Type="http://schemas.openxmlformats.org/officeDocument/2006/relationships/ctrlProp" Target="../ctrlProps/ctrlProp249.xml"/><Relationship Id="rId53" Type="http://schemas.openxmlformats.org/officeDocument/2006/relationships/ctrlProp" Target="../ctrlProps/ctrlProp257.xml"/><Relationship Id="rId58" Type="http://schemas.openxmlformats.org/officeDocument/2006/relationships/ctrlProp" Target="../ctrlProps/ctrlProp262.xml"/><Relationship Id="rId5" Type="http://schemas.openxmlformats.org/officeDocument/2006/relationships/ctrlProp" Target="../ctrlProps/ctrlProp209.xml"/><Relationship Id="rId19" Type="http://schemas.openxmlformats.org/officeDocument/2006/relationships/ctrlProp" Target="../ctrlProps/ctrlProp223.xml"/><Relationship Id="rId4" Type="http://schemas.openxmlformats.org/officeDocument/2006/relationships/ctrlProp" Target="../ctrlProps/ctrlProp208.xml"/><Relationship Id="rId9" Type="http://schemas.openxmlformats.org/officeDocument/2006/relationships/ctrlProp" Target="../ctrlProps/ctrlProp213.xml"/><Relationship Id="rId14" Type="http://schemas.openxmlformats.org/officeDocument/2006/relationships/ctrlProp" Target="../ctrlProps/ctrlProp218.xml"/><Relationship Id="rId22" Type="http://schemas.openxmlformats.org/officeDocument/2006/relationships/ctrlProp" Target="../ctrlProps/ctrlProp226.xml"/><Relationship Id="rId27" Type="http://schemas.openxmlformats.org/officeDocument/2006/relationships/ctrlProp" Target="../ctrlProps/ctrlProp231.xml"/><Relationship Id="rId30" Type="http://schemas.openxmlformats.org/officeDocument/2006/relationships/ctrlProp" Target="../ctrlProps/ctrlProp234.xml"/><Relationship Id="rId35" Type="http://schemas.openxmlformats.org/officeDocument/2006/relationships/ctrlProp" Target="../ctrlProps/ctrlProp239.xml"/><Relationship Id="rId43" Type="http://schemas.openxmlformats.org/officeDocument/2006/relationships/ctrlProp" Target="../ctrlProps/ctrlProp247.xml"/><Relationship Id="rId48" Type="http://schemas.openxmlformats.org/officeDocument/2006/relationships/ctrlProp" Target="../ctrlProps/ctrlProp252.xml"/><Relationship Id="rId56" Type="http://schemas.openxmlformats.org/officeDocument/2006/relationships/ctrlProp" Target="../ctrlProps/ctrlProp260.xml"/><Relationship Id="rId8" Type="http://schemas.openxmlformats.org/officeDocument/2006/relationships/ctrlProp" Target="../ctrlProps/ctrlProp212.xml"/><Relationship Id="rId51" Type="http://schemas.openxmlformats.org/officeDocument/2006/relationships/ctrlProp" Target="../ctrlProps/ctrlProp255.xml"/><Relationship Id="rId3" Type="http://schemas.openxmlformats.org/officeDocument/2006/relationships/vmlDrawing" Target="../drawings/vmlDrawing10.vml"/><Relationship Id="rId12" Type="http://schemas.openxmlformats.org/officeDocument/2006/relationships/ctrlProp" Target="../ctrlProps/ctrlProp216.xml"/><Relationship Id="rId17" Type="http://schemas.openxmlformats.org/officeDocument/2006/relationships/ctrlProp" Target="../ctrlProps/ctrlProp221.xml"/><Relationship Id="rId25" Type="http://schemas.openxmlformats.org/officeDocument/2006/relationships/ctrlProp" Target="../ctrlProps/ctrlProp229.xml"/><Relationship Id="rId33" Type="http://schemas.openxmlformats.org/officeDocument/2006/relationships/ctrlProp" Target="../ctrlProps/ctrlProp237.xml"/><Relationship Id="rId38" Type="http://schemas.openxmlformats.org/officeDocument/2006/relationships/ctrlProp" Target="../ctrlProps/ctrlProp242.xml"/><Relationship Id="rId46" Type="http://schemas.openxmlformats.org/officeDocument/2006/relationships/ctrlProp" Target="../ctrlProps/ctrlProp250.xml"/><Relationship Id="rId20" Type="http://schemas.openxmlformats.org/officeDocument/2006/relationships/ctrlProp" Target="../ctrlProps/ctrlProp224.xml"/><Relationship Id="rId41" Type="http://schemas.openxmlformats.org/officeDocument/2006/relationships/ctrlProp" Target="../ctrlProps/ctrlProp245.xml"/><Relationship Id="rId54" Type="http://schemas.openxmlformats.org/officeDocument/2006/relationships/ctrlProp" Target="../ctrlProps/ctrlProp258.xml"/><Relationship Id="rId1" Type="http://schemas.openxmlformats.org/officeDocument/2006/relationships/printerSettings" Target="../printerSettings/printerSettings12.bin"/><Relationship Id="rId6" Type="http://schemas.openxmlformats.org/officeDocument/2006/relationships/ctrlProp" Target="../ctrlProps/ctrlProp210.xml"/><Relationship Id="rId15" Type="http://schemas.openxmlformats.org/officeDocument/2006/relationships/ctrlProp" Target="../ctrlProps/ctrlProp219.xml"/><Relationship Id="rId23" Type="http://schemas.openxmlformats.org/officeDocument/2006/relationships/ctrlProp" Target="../ctrlProps/ctrlProp227.xml"/><Relationship Id="rId28" Type="http://schemas.openxmlformats.org/officeDocument/2006/relationships/ctrlProp" Target="../ctrlProps/ctrlProp232.xml"/><Relationship Id="rId36" Type="http://schemas.openxmlformats.org/officeDocument/2006/relationships/ctrlProp" Target="../ctrlProps/ctrlProp240.xml"/><Relationship Id="rId49" Type="http://schemas.openxmlformats.org/officeDocument/2006/relationships/ctrlProp" Target="../ctrlProps/ctrlProp253.xml"/><Relationship Id="rId57" Type="http://schemas.openxmlformats.org/officeDocument/2006/relationships/ctrlProp" Target="../ctrlProps/ctrlProp261.xml"/><Relationship Id="rId10" Type="http://schemas.openxmlformats.org/officeDocument/2006/relationships/ctrlProp" Target="../ctrlProps/ctrlProp214.xml"/><Relationship Id="rId31" Type="http://schemas.openxmlformats.org/officeDocument/2006/relationships/ctrlProp" Target="../ctrlProps/ctrlProp235.xml"/><Relationship Id="rId44" Type="http://schemas.openxmlformats.org/officeDocument/2006/relationships/ctrlProp" Target="../ctrlProps/ctrlProp248.xml"/><Relationship Id="rId52" Type="http://schemas.openxmlformats.org/officeDocument/2006/relationships/ctrlProp" Target="../ctrlProps/ctrlProp25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3" Type="http://schemas.openxmlformats.org/officeDocument/2006/relationships/vmlDrawing" Target="../drawings/vmlDrawing11.vml"/><Relationship Id="rId7" Type="http://schemas.openxmlformats.org/officeDocument/2006/relationships/ctrlProp" Target="../ctrlProps/ctrlProp266.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265.xml"/><Relationship Id="rId5" Type="http://schemas.openxmlformats.org/officeDocument/2006/relationships/ctrlProp" Target="../ctrlProps/ctrlProp264.xml"/><Relationship Id="rId4" Type="http://schemas.openxmlformats.org/officeDocument/2006/relationships/ctrlProp" Target="../ctrlProps/ctrlProp26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72.xml"/><Relationship Id="rId3" Type="http://schemas.openxmlformats.org/officeDocument/2006/relationships/vmlDrawing" Target="../drawings/vmlDrawing12.vml"/><Relationship Id="rId7" Type="http://schemas.openxmlformats.org/officeDocument/2006/relationships/ctrlProp" Target="../ctrlProps/ctrlProp271.xml"/><Relationship Id="rId12" Type="http://schemas.openxmlformats.org/officeDocument/2006/relationships/ctrlProp" Target="../ctrlProps/ctrlProp276.x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trlProp" Target="../ctrlProps/ctrlProp270.xml"/><Relationship Id="rId11" Type="http://schemas.openxmlformats.org/officeDocument/2006/relationships/ctrlProp" Target="../ctrlProps/ctrlProp275.xml"/><Relationship Id="rId5" Type="http://schemas.openxmlformats.org/officeDocument/2006/relationships/ctrlProp" Target="../ctrlProps/ctrlProp269.xml"/><Relationship Id="rId10" Type="http://schemas.openxmlformats.org/officeDocument/2006/relationships/ctrlProp" Target="../ctrlProps/ctrlProp274.xml"/><Relationship Id="rId4" Type="http://schemas.openxmlformats.org/officeDocument/2006/relationships/ctrlProp" Target="../ctrlProps/ctrlProp268.xml"/><Relationship Id="rId9" Type="http://schemas.openxmlformats.org/officeDocument/2006/relationships/ctrlProp" Target="../ctrlProps/ctrlProp27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18" Type="http://schemas.openxmlformats.org/officeDocument/2006/relationships/ctrlProp" Target="../ctrlProps/ctrlProp64.xml"/><Relationship Id="rId26"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67.x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5"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62.xml"/><Relationship Id="rId20" Type="http://schemas.openxmlformats.org/officeDocument/2006/relationships/ctrlProp" Target="../ctrlProps/ctrlProp66.xml"/><Relationship Id="rId1" Type="http://schemas.openxmlformats.org/officeDocument/2006/relationships/printerSettings" Target="../printerSettings/printerSettings6.bin"/><Relationship Id="rId6" Type="http://schemas.openxmlformats.org/officeDocument/2006/relationships/ctrlProp" Target="../ctrlProps/ctrlProp52.xml"/><Relationship Id="rId11" Type="http://schemas.openxmlformats.org/officeDocument/2006/relationships/ctrlProp" Target="../ctrlProps/ctrlProp57.xml"/><Relationship Id="rId24" Type="http://schemas.openxmlformats.org/officeDocument/2006/relationships/ctrlProp" Target="../ctrlProps/ctrlProp70.xml"/><Relationship Id="rId5" Type="http://schemas.openxmlformats.org/officeDocument/2006/relationships/ctrlProp" Target="../ctrlProps/ctrlProp51.xml"/><Relationship Id="rId15" Type="http://schemas.openxmlformats.org/officeDocument/2006/relationships/ctrlProp" Target="../ctrlProps/ctrlProp61.xml"/><Relationship Id="rId23" Type="http://schemas.openxmlformats.org/officeDocument/2006/relationships/ctrlProp" Target="../ctrlProps/ctrlProp69.xml"/><Relationship Id="rId28" Type="http://schemas.openxmlformats.org/officeDocument/2006/relationships/ctrlProp" Target="../ctrlProps/ctrlProp74.xml"/><Relationship Id="rId10" Type="http://schemas.openxmlformats.org/officeDocument/2006/relationships/ctrlProp" Target="../ctrlProps/ctrlProp56.xml"/><Relationship Id="rId19" Type="http://schemas.openxmlformats.org/officeDocument/2006/relationships/ctrlProp" Target="../ctrlProps/ctrlProp65.xml"/><Relationship Id="rId4" Type="http://schemas.openxmlformats.org/officeDocument/2006/relationships/ctrlProp" Target="../ctrlProps/ctrlProp50.xml"/><Relationship Id="rId9" Type="http://schemas.openxmlformats.org/officeDocument/2006/relationships/ctrlProp" Target="../ctrlProps/ctrlProp55.xml"/><Relationship Id="rId14" Type="http://schemas.openxmlformats.org/officeDocument/2006/relationships/ctrlProp" Target="../ctrlProps/ctrlProp60.xml"/><Relationship Id="rId22" Type="http://schemas.openxmlformats.org/officeDocument/2006/relationships/ctrlProp" Target="../ctrlProps/ctrlProp68.xml"/><Relationship Id="rId27"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 Type="http://schemas.openxmlformats.org/officeDocument/2006/relationships/vmlDrawing" Target="../drawings/vmlDrawing5.vml"/><Relationship Id="rId21" Type="http://schemas.openxmlformats.org/officeDocument/2006/relationships/ctrlProp" Target="../ctrlProps/ctrlProp92.xml"/><Relationship Id="rId34" Type="http://schemas.openxmlformats.org/officeDocument/2006/relationships/ctrlProp" Target="../ctrlProps/ctrlProp105.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33" Type="http://schemas.openxmlformats.org/officeDocument/2006/relationships/ctrlProp" Target="../ctrlProps/ctrlProp104.xml"/><Relationship Id="rId2" Type="http://schemas.openxmlformats.org/officeDocument/2006/relationships/drawing" Target="../drawings/drawing5.xml"/><Relationship Id="rId16" Type="http://schemas.openxmlformats.org/officeDocument/2006/relationships/ctrlProp" Target="../ctrlProps/ctrlProp87.xml"/><Relationship Id="rId20" Type="http://schemas.openxmlformats.org/officeDocument/2006/relationships/ctrlProp" Target="../ctrlProps/ctrlProp91.xml"/><Relationship Id="rId29" Type="http://schemas.openxmlformats.org/officeDocument/2006/relationships/ctrlProp" Target="../ctrlProps/ctrlProp100.xml"/><Relationship Id="rId1" Type="http://schemas.openxmlformats.org/officeDocument/2006/relationships/printerSettings" Target="../printerSettings/printerSettings7.bin"/><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ctrlProp" Target="../ctrlProps/ctrlProp95.xml"/><Relationship Id="rId32" Type="http://schemas.openxmlformats.org/officeDocument/2006/relationships/ctrlProp" Target="../ctrlProps/ctrlProp103.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28" Type="http://schemas.openxmlformats.org/officeDocument/2006/relationships/ctrlProp" Target="../ctrlProps/ctrlProp99.xml"/><Relationship Id="rId36" Type="http://schemas.openxmlformats.org/officeDocument/2006/relationships/ctrlProp" Target="../ctrlProps/ctrlProp107.xml"/><Relationship Id="rId10" Type="http://schemas.openxmlformats.org/officeDocument/2006/relationships/ctrlProp" Target="../ctrlProps/ctrlProp81.xml"/><Relationship Id="rId19" Type="http://schemas.openxmlformats.org/officeDocument/2006/relationships/ctrlProp" Target="../ctrlProps/ctrlProp90.xml"/><Relationship Id="rId31" Type="http://schemas.openxmlformats.org/officeDocument/2006/relationships/ctrlProp" Target="../ctrlProps/ctrlProp102.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 Id="rId27" Type="http://schemas.openxmlformats.org/officeDocument/2006/relationships/ctrlProp" Target="../ctrlProps/ctrlProp98.xml"/><Relationship Id="rId30" Type="http://schemas.openxmlformats.org/officeDocument/2006/relationships/ctrlProp" Target="../ctrlProps/ctrlProp101.xml"/><Relationship Id="rId35" Type="http://schemas.openxmlformats.org/officeDocument/2006/relationships/ctrlProp" Target="../ctrlProps/ctrlProp106.xml"/><Relationship Id="rId8"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6.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2" Type="http://schemas.openxmlformats.org/officeDocument/2006/relationships/drawing" Target="../drawings/drawing6.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1" Type="http://schemas.openxmlformats.org/officeDocument/2006/relationships/printerSettings" Target="../printerSettings/printerSettings8.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vmlDrawing" Target="../drawings/vmlDrawing7.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2" Type="http://schemas.openxmlformats.org/officeDocument/2006/relationships/drawing" Target="../drawings/drawing7.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1" Type="http://schemas.openxmlformats.org/officeDocument/2006/relationships/printerSettings" Target="../printerSettings/printerSettings9.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27"/>
  <sheetViews>
    <sheetView zoomScaleNormal="100" workbookViewId="0">
      <selection activeCell="A2" sqref="A2"/>
    </sheetView>
  </sheetViews>
  <sheetFormatPr defaultColWidth="9" defaultRowHeight="15.75"/>
  <cols>
    <col min="1" max="1" width="100.625" style="1" customWidth="1"/>
    <col min="2" max="3" width="9" style="1"/>
    <col min="4" max="4" width="62.375" style="1" customWidth="1"/>
    <col min="5" max="16384" width="9" style="1"/>
  </cols>
  <sheetData>
    <row r="1" spans="1:4" ht="30.75" customHeight="1" thickBot="1">
      <c r="A1" s="324" t="s">
        <v>0</v>
      </c>
      <c r="B1" s="476"/>
      <c r="C1" s="476"/>
      <c r="D1" s="476"/>
    </row>
    <row r="2" spans="1:4" ht="93" customHeight="1" thickTop="1" thickBot="1">
      <c r="A2" s="323" t="s">
        <v>1</v>
      </c>
      <c r="B2" s="476"/>
      <c r="C2" s="476"/>
      <c r="D2" s="476"/>
    </row>
    <row r="3" spans="1:4" ht="96.75" customHeight="1" thickBot="1">
      <c r="A3" s="123" t="s">
        <v>2</v>
      </c>
      <c r="B3" s="476"/>
      <c r="C3" s="476"/>
      <c r="D3" s="476"/>
    </row>
    <row r="4" spans="1:4" ht="21" customHeight="1" thickBot="1">
      <c r="A4" s="325" t="s">
        <v>3</v>
      </c>
      <c r="B4" s="476"/>
      <c r="C4" s="476"/>
      <c r="D4" s="476"/>
    </row>
    <row r="5" spans="1:4" s="2" customFormat="1" ht="18" customHeight="1" thickTop="1">
      <c r="A5" s="478" t="s">
        <v>4</v>
      </c>
    </row>
    <row r="6" spans="1:4" ht="18" customHeight="1">
      <c r="A6" s="478" t="s">
        <v>5</v>
      </c>
      <c r="B6" s="476"/>
      <c r="C6" s="476"/>
      <c r="D6" s="476"/>
    </row>
    <row r="7" spans="1:4" ht="18" customHeight="1" thickBot="1">
      <c r="A7" s="326" t="s">
        <v>6</v>
      </c>
      <c r="B7" s="476"/>
      <c r="C7" s="476"/>
      <c r="D7" s="476"/>
    </row>
    <row r="8" spans="1:4" ht="21" customHeight="1" thickTop="1" thickBot="1">
      <c r="A8" s="327" t="s">
        <v>7</v>
      </c>
      <c r="B8" s="476"/>
      <c r="C8" s="476"/>
      <c r="D8" s="476"/>
    </row>
    <row r="9" spans="1:4" ht="18" customHeight="1" thickTop="1" thickBot="1">
      <c r="A9" s="329" t="s">
        <v>8</v>
      </c>
      <c r="B9" s="476"/>
      <c r="C9" s="476"/>
      <c r="D9" s="476"/>
    </row>
    <row r="10" spans="1:4" ht="21" customHeight="1" thickTop="1" thickBot="1">
      <c r="A10" s="328" t="s">
        <v>9</v>
      </c>
      <c r="B10" s="476"/>
      <c r="C10" s="476"/>
      <c r="D10" s="476"/>
    </row>
    <row r="11" spans="1:4" ht="18" customHeight="1" thickTop="1">
      <c r="A11" s="478" t="s">
        <v>10</v>
      </c>
      <c r="B11" s="476"/>
      <c r="C11" s="476"/>
      <c r="D11" s="460"/>
    </row>
    <row r="12" spans="1:4" s="99" customFormat="1" ht="18" customHeight="1">
      <c r="A12" s="478" t="s">
        <v>11</v>
      </c>
      <c r="B12" s="476"/>
      <c r="C12" s="476"/>
      <c r="D12" s="476"/>
    </row>
    <row r="13" spans="1:4" s="99" customFormat="1" ht="18" customHeight="1">
      <c r="A13" s="478" t="s">
        <v>12</v>
      </c>
      <c r="B13" s="476"/>
      <c r="C13" s="476"/>
      <c r="D13" s="476"/>
    </row>
    <row r="14" spans="1:4" s="99" customFormat="1" ht="18" customHeight="1" thickBot="1">
      <c r="A14" s="326" t="s">
        <v>13</v>
      </c>
      <c r="B14" s="476"/>
      <c r="C14" s="476"/>
      <c r="D14" s="476"/>
    </row>
    <row r="15" spans="1:4" ht="21" customHeight="1" thickTop="1" thickBot="1">
      <c r="A15" s="328" t="s">
        <v>14</v>
      </c>
      <c r="B15" s="476"/>
      <c r="C15" s="476"/>
      <c r="D15" s="476"/>
    </row>
    <row r="16" spans="1:4" ht="18" customHeight="1" thickTop="1" thickBot="1">
      <c r="A16" s="329" t="s">
        <v>15</v>
      </c>
      <c r="B16" s="476"/>
      <c r="C16" s="476"/>
      <c r="D16" s="476"/>
    </row>
    <row r="17" spans="1:1" ht="21" customHeight="1" thickTop="1" thickBot="1">
      <c r="A17" s="327" t="s">
        <v>16</v>
      </c>
    </row>
    <row r="18" spans="1:1" s="99" customFormat="1" ht="18" customHeight="1" thickTop="1">
      <c r="A18" s="320" t="s">
        <v>17</v>
      </c>
    </row>
    <row r="19" spans="1:1" s="131" customFormat="1" ht="18" customHeight="1">
      <c r="A19" s="320" t="s">
        <v>18</v>
      </c>
    </row>
    <row r="20" spans="1:1" s="131" customFormat="1" ht="18" customHeight="1" thickBot="1">
      <c r="A20" s="330" t="s">
        <v>19</v>
      </c>
    </row>
    <row r="21" spans="1:1" s="293" customFormat="1" ht="21" customHeight="1" thickTop="1" thickBot="1">
      <c r="A21" s="331" t="s">
        <v>20</v>
      </c>
    </row>
    <row r="22" spans="1:1" s="293" customFormat="1" ht="18" customHeight="1" thickTop="1" thickBot="1">
      <c r="A22" s="332" t="s">
        <v>21</v>
      </c>
    </row>
    <row r="23" spans="1:1" s="195" customFormat="1" ht="21" customHeight="1" thickTop="1" thickBot="1">
      <c r="A23" s="327" t="s">
        <v>22</v>
      </c>
    </row>
    <row r="24" spans="1:1" ht="18" customHeight="1" thickTop="1">
      <c r="A24" s="321" t="s">
        <v>23</v>
      </c>
    </row>
    <row r="25" spans="1:1" ht="18" customHeight="1">
      <c r="A25" s="111" t="s">
        <v>24</v>
      </c>
    </row>
    <row r="26" spans="1:1" ht="18" customHeight="1">
      <c r="A26" s="322" t="s">
        <v>25</v>
      </c>
    </row>
    <row r="27" spans="1:1" ht="18" customHeight="1">
      <c r="A27" s="322" t="s">
        <v>26</v>
      </c>
    </row>
  </sheetData>
  <pageMargins left="0.7" right="0.7" top="0.75" bottom="0.75" header="0.3" footer="0.3"/>
  <pageSetup scale="9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K37"/>
  <sheetViews>
    <sheetView topLeftCell="A25" zoomScaleNormal="100" workbookViewId="0">
      <selection activeCell="B9" sqref="B9"/>
    </sheetView>
  </sheetViews>
  <sheetFormatPr defaultColWidth="9" defaultRowHeight="15.75"/>
  <cols>
    <col min="1" max="1" width="9" style="6" customWidth="1"/>
    <col min="2" max="2" width="73" style="112" customWidth="1"/>
    <col min="3" max="3" width="14.875" style="50" customWidth="1"/>
    <col min="4" max="4" width="10.125" style="114" customWidth="1"/>
    <col min="5" max="5" width="10.125" style="114" hidden="1" customWidth="1"/>
    <col min="6" max="6" width="31.5" style="110" customWidth="1"/>
    <col min="7" max="7" width="9" style="112" customWidth="1"/>
    <col min="8" max="11" width="9" style="112" hidden="1" customWidth="1"/>
    <col min="12" max="12" width="9" style="112" customWidth="1"/>
    <col min="13" max="16384" width="9" style="112"/>
  </cols>
  <sheetData>
    <row r="1" spans="1:9" ht="25.5" customHeight="1">
      <c r="A1" s="511" t="s">
        <v>356</v>
      </c>
      <c r="B1" s="511"/>
      <c r="C1" s="17"/>
      <c r="D1" s="487"/>
      <c r="E1" s="487"/>
      <c r="F1" s="41"/>
      <c r="G1" s="483"/>
      <c r="H1" s="481"/>
      <c r="I1" s="481"/>
    </row>
    <row r="2" spans="1:9" ht="17.25" customHeight="1">
      <c r="A2" s="501"/>
      <c r="B2" s="479"/>
      <c r="C2" s="17"/>
      <c r="D2" s="487"/>
      <c r="E2" s="487"/>
      <c r="F2" s="41"/>
      <c r="G2" s="483"/>
      <c r="H2" s="481"/>
      <c r="I2" s="481"/>
    </row>
    <row r="3" spans="1:9" ht="22.5" customHeight="1">
      <c r="A3" s="511" t="s">
        <v>38</v>
      </c>
      <c r="B3" s="511"/>
      <c r="C3" s="17"/>
      <c r="D3" s="487"/>
      <c r="E3" s="487"/>
      <c r="F3" s="41"/>
      <c r="G3" s="483"/>
      <c r="H3" s="481"/>
      <c r="I3" s="481"/>
    </row>
    <row r="4" spans="1:9" ht="22.5" customHeight="1" thickBot="1">
      <c r="A4" s="529" t="s">
        <v>190</v>
      </c>
      <c r="B4" s="529"/>
      <c r="C4" s="529"/>
      <c r="D4" s="487"/>
      <c r="E4" s="487"/>
      <c r="F4" s="41"/>
      <c r="G4" s="483"/>
      <c r="H4" s="481"/>
      <c r="I4" s="481"/>
    </row>
    <row r="5" spans="1:9" ht="30.75" customHeight="1" thickTop="1" thickBot="1">
      <c r="A5" s="530" t="s">
        <v>357</v>
      </c>
      <c r="B5" s="534"/>
      <c r="C5" s="309" t="s">
        <v>42</v>
      </c>
      <c r="D5" s="22" t="s">
        <v>46</v>
      </c>
      <c r="E5" s="7" t="s">
        <v>47</v>
      </c>
      <c r="F5" s="41"/>
      <c r="G5" s="483"/>
      <c r="H5" s="481"/>
      <c r="I5" s="481"/>
    </row>
    <row r="6" spans="1:9" s="192" customFormat="1" ht="30.75" customHeight="1" thickTop="1">
      <c r="A6" s="212"/>
      <c r="B6" s="366" t="s">
        <v>358</v>
      </c>
      <c r="C6" s="370" t="b">
        <v>0</v>
      </c>
      <c r="D6" s="170"/>
      <c r="E6" s="487">
        <f>IF(C6,D31,0)</f>
        <v>0</v>
      </c>
      <c r="F6" s="41" t="str">
        <f>IF(H6&gt;0,"Stop here and go to next tab","")</f>
        <v/>
      </c>
      <c r="G6" s="483"/>
      <c r="H6" s="481">
        <f>IF(C6,1,0)</f>
        <v>0</v>
      </c>
      <c r="I6" s="481">
        <f>SUM(H6:H7)</f>
        <v>0</v>
      </c>
    </row>
    <row r="7" spans="1:9" ht="33" customHeight="1">
      <c r="A7" s="128" t="s">
        <v>359</v>
      </c>
      <c r="B7" s="412" t="s">
        <v>360</v>
      </c>
      <c r="C7" s="345" t="b">
        <v>0</v>
      </c>
      <c r="D7" s="463">
        <v>3</v>
      </c>
      <c r="E7" s="487">
        <f>IF(C7,D7,0)</f>
        <v>0</v>
      </c>
      <c r="F7" s="175" t="str">
        <f>IF(I7&gt;1,"Entry error, select one answer","")</f>
        <v/>
      </c>
      <c r="G7" s="481"/>
      <c r="H7" s="481">
        <f t="shared" ref="H7:H15" si="0">IF(C7,1,0)</f>
        <v>0</v>
      </c>
      <c r="I7" s="481">
        <f>SUM(H6,H7)</f>
        <v>0</v>
      </c>
    </row>
    <row r="8" spans="1:9" s="446" customFormat="1" ht="36.75" customHeight="1">
      <c r="A8" s="128" t="s">
        <v>361</v>
      </c>
      <c r="B8" s="455" t="s">
        <v>362</v>
      </c>
      <c r="C8" s="345" t="b">
        <v>0</v>
      </c>
      <c r="D8" s="463">
        <v>5</v>
      </c>
      <c r="E8" s="487">
        <f t="shared" ref="E8:E13" si="1">IF(C8,D8,0)</f>
        <v>0</v>
      </c>
      <c r="F8" s="175"/>
      <c r="G8" s="481"/>
      <c r="H8" s="481"/>
      <c r="I8" s="481"/>
    </row>
    <row r="9" spans="1:9" s="446" customFormat="1" ht="36.75" customHeight="1">
      <c r="A9" s="128" t="s">
        <v>363</v>
      </c>
      <c r="B9" s="455" t="s">
        <v>364</v>
      </c>
      <c r="C9" s="345" t="b">
        <v>0</v>
      </c>
      <c r="D9" s="463">
        <v>5</v>
      </c>
      <c r="E9" s="487">
        <f t="shared" si="1"/>
        <v>0</v>
      </c>
      <c r="F9" s="175"/>
      <c r="G9" s="481"/>
      <c r="H9" s="481"/>
      <c r="I9" s="481"/>
    </row>
    <row r="10" spans="1:9" s="446" customFormat="1" ht="36.75" customHeight="1">
      <c r="A10" s="128" t="s">
        <v>365</v>
      </c>
      <c r="B10" s="455" t="s">
        <v>366</v>
      </c>
      <c r="C10" s="345" t="b">
        <v>0</v>
      </c>
      <c r="D10" s="463">
        <v>2</v>
      </c>
      <c r="E10" s="487">
        <f t="shared" si="1"/>
        <v>0</v>
      </c>
      <c r="F10" s="175"/>
      <c r="G10" s="481"/>
      <c r="H10" s="481"/>
      <c r="I10" s="481"/>
    </row>
    <row r="11" spans="1:9" s="446" customFormat="1" ht="36.75" customHeight="1">
      <c r="A11" s="128" t="s">
        <v>367</v>
      </c>
      <c r="B11" s="455" t="s">
        <v>368</v>
      </c>
      <c r="C11" s="345" t="b">
        <v>0</v>
      </c>
      <c r="D11" s="463">
        <v>5</v>
      </c>
      <c r="E11" s="487">
        <f t="shared" si="1"/>
        <v>0</v>
      </c>
      <c r="F11" s="175"/>
      <c r="G11" s="481"/>
      <c r="H11" s="481"/>
      <c r="I11" s="481"/>
    </row>
    <row r="12" spans="1:9" s="446" customFormat="1" ht="36.75" customHeight="1">
      <c r="A12" s="128" t="s">
        <v>369</v>
      </c>
      <c r="B12" s="455" t="s">
        <v>370</v>
      </c>
      <c r="C12" s="345" t="b">
        <v>0</v>
      </c>
      <c r="D12" s="463">
        <v>5</v>
      </c>
      <c r="E12" s="487">
        <f t="shared" si="1"/>
        <v>0</v>
      </c>
      <c r="F12" s="175"/>
      <c r="G12" s="481"/>
      <c r="H12" s="481"/>
      <c r="I12" s="481"/>
    </row>
    <row r="13" spans="1:9" s="446" customFormat="1" ht="40.5" customHeight="1">
      <c r="A13" s="128" t="s">
        <v>371</v>
      </c>
      <c r="B13" s="456" t="s">
        <v>372</v>
      </c>
      <c r="C13" s="345" t="b">
        <v>0</v>
      </c>
      <c r="D13" s="463">
        <v>8</v>
      </c>
      <c r="E13" s="487">
        <f t="shared" si="1"/>
        <v>0</v>
      </c>
      <c r="F13" s="175"/>
      <c r="G13" s="481"/>
      <c r="H13" s="481"/>
      <c r="I13" s="481"/>
    </row>
    <row r="14" spans="1:9" s="294" customFormat="1" ht="30" customHeight="1">
      <c r="A14" s="128" t="s">
        <v>373</v>
      </c>
      <c r="B14" s="457" t="s">
        <v>374</v>
      </c>
      <c r="C14" s="345" t="b">
        <v>0</v>
      </c>
      <c r="D14" s="306">
        <v>5</v>
      </c>
      <c r="E14" s="487">
        <f>IF(C14,D14,0)</f>
        <v>0</v>
      </c>
      <c r="F14" s="175" t="str">
        <f>IF(I14&gt;1,"Entry error, select one answer","")</f>
        <v/>
      </c>
      <c r="G14" s="481"/>
      <c r="H14" s="481">
        <f t="shared" si="0"/>
        <v>0</v>
      </c>
      <c r="I14" s="481">
        <f>SUM(H6,H14)</f>
        <v>0</v>
      </c>
    </row>
    <row r="15" spans="1:9" ht="30" customHeight="1">
      <c r="A15" s="128"/>
      <c r="B15" s="339" t="s">
        <v>375</v>
      </c>
      <c r="C15" s="447"/>
      <c r="D15" s="306"/>
      <c r="E15" s="487"/>
      <c r="F15" s="175" t="str">
        <f>IF(I15&gt;1,"Entry error, select one answer","")</f>
        <v/>
      </c>
      <c r="G15" s="481"/>
      <c r="H15" s="481">
        <f t="shared" si="0"/>
        <v>0</v>
      </c>
      <c r="I15" s="481">
        <f>SUM(H6,H15)</f>
        <v>0</v>
      </c>
    </row>
    <row r="16" spans="1:9" s="446" customFormat="1" ht="30" customHeight="1">
      <c r="A16" s="128" t="s">
        <v>376</v>
      </c>
      <c r="B16" s="458" t="s">
        <v>377</v>
      </c>
      <c r="C16" s="343" t="b">
        <v>0</v>
      </c>
      <c r="D16" s="306">
        <v>1</v>
      </c>
      <c r="E16" s="487">
        <f t="shared" ref="E16:E30" si="2">IF(C16,D16,0)</f>
        <v>0</v>
      </c>
      <c r="F16" s="175"/>
      <c r="G16" s="481"/>
      <c r="H16" s="481"/>
      <c r="I16" s="481"/>
    </row>
    <row r="17" spans="1:9" s="446" customFormat="1" ht="30" customHeight="1">
      <c r="A17" s="128" t="s">
        <v>378</v>
      </c>
      <c r="B17" s="458" t="s">
        <v>379</v>
      </c>
      <c r="C17" s="343" t="b">
        <v>0</v>
      </c>
      <c r="D17" s="306">
        <v>1</v>
      </c>
      <c r="E17" s="487">
        <f t="shared" si="2"/>
        <v>0</v>
      </c>
      <c r="F17" s="175"/>
      <c r="G17" s="481"/>
      <c r="H17" s="481"/>
      <c r="I17" s="481"/>
    </row>
    <row r="18" spans="1:9" s="446" customFormat="1" ht="30" customHeight="1">
      <c r="A18" s="128" t="s">
        <v>380</v>
      </c>
      <c r="B18" s="458" t="s">
        <v>381</v>
      </c>
      <c r="C18" s="343" t="b">
        <v>0</v>
      </c>
      <c r="D18" s="306">
        <v>1</v>
      </c>
      <c r="E18" s="487">
        <f t="shared" si="2"/>
        <v>0</v>
      </c>
      <c r="F18" s="175"/>
      <c r="G18" s="481"/>
      <c r="H18" s="481"/>
      <c r="I18" s="481"/>
    </row>
    <row r="19" spans="1:9" s="446" customFormat="1" ht="30" customHeight="1">
      <c r="A19" s="128" t="s">
        <v>382</v>
      </c>
      <c r="B19" s="458" t="s">
        <v>383</v>
      </c>
      <c r="C19" s="343" t="b">
        <v>0</v>
      </c>
      <c r="D19" s="306">
        <v>1</v>
      </c>
      <c r="E19" s="487">
        <f t="shared" si="2"/>
        <v>0</v>
      </c>
      <c r="F19" s="175"/>
      <c r="G19" s="481"/>
      <c r="H19" s="481"/>
      <c r="I19" s="481"/>
    </row>
    <row r="20" spans="1:9" s="446" customFormat="1" ht="30" customHeight="1">
      <c r="A20" s="128" t="s">
        <v>384</v>
      </c>
      <c r="B20" s="458" t="s">
        <v>385</v>
      </c>
      <c r="C20" s="343" t="b">
        <v>0</v>
      </c>
      <c r="D20" s="306">
        <v>1</v>
      </c>
      <c r="E20" s="487">
        <f t="shared" si="2"/>
        <v>0</v>
      </c>
      <c r="F20" s="175"/>
      <c r="G20" s="481"/>
      <c r="H20" s="481"/>
      <c r="I20" s="481"/>
    </row>
    <row r="21" spans="1:9" s="446" customFormat="1" ht="42" customHeight="1">
      <c r="A21" s="128" t="s">
        <v>386</v>
      </c>
      <c r="B21" s="459" t="s">
        <v>387</v>
      </c>
      <c r="C21" s="343" t="b">
        <v>0</v>
      </c>
      <c r="D21" s="306">
        <v>1</v>
      </c>
      <c r="E21" s="487">
        <f t="shared" si="2"/>
        <v>0</v>
      </c>
      <c r="F21" s="175"/>
      <c r="G21" s="481"/>
      <c r="H21" s="481"/>
      <c r="I21" s="481"/>
    </row>
    <row r="22" spans="1:9" s="446" customFormat="1" ht="30" customHeight="1">
      <c r="A22" s="128" t="s">
        <v>388</v>
      </c>
      <c r="B22" s="459" t="s">
        <v>389</v>
      </c>
      <c r="C22" s="343" t="b">
        <v>0</v>
      </c>
      <c r="D22" s="306">
        <v>1</v>
      </c>
      <c r="E22" s="487">
        <f t="shared" si="2"/>
        <v>0</v>
      </c>
      <c r="F22" s="175"/>
      <c r="G22" s="481"/>
      <c r="H22" s="481"/>
      <c r="I22" s="481"/>
    </row>
    <row r="23" spans="1:9" ht="42" customHeight="1">
      <c r="A23" s="128" t="s">
        <v>390</v>
      </c>
      <c r="B23" s="367" t="s">
        <v>391</v>
      </c>
      <c r="C23" s="343" t="b">
        <v>0</v>
      </c>
      <c r="D23" s="306">
        <v>5</v>
      </c>
      <c r="E23" s="487">
        <f t="shared" si="2"/>
        <v>0</v>
      </c>
      <c r="F23" s="198"/>
      <c r="G23" s="481"/>
      <c r="H23" s="481"/>
      <c r="I23" s="481"/>
    </row>
    <row r="24" spans="1:9" ht="30" customHeight="1">
      <c r="A24" s="128" t="s">
        <v>392</v>
      </c>
      <c r="B24" s="368" t="s">
        <v>393</v>
      </c>
      <c r="C24" s="343" t="b">
        <v>0</v>
      </c>
      <c r="D24" s="306">
        <v>3</v>
      </c>
      <c r="E24" s="487">
        <f t="shared" si="2"/>
        <v>0</v>
      </c>
      <c r="G24" s="481"/>
      <c r="H24" s="481"/>
      <c r="I24" s="481"/>
    </row>
    <row r="25" spans="1:9" ht="67.5" customHeight="1">
      <c r="A25" s="128" t="s">
        <v>394</v>
      </c>
      <c r="B25" s="368" t="s">
        <v>395</v>
      </c>
      <c r="C25" s="343" t="b">
        <v>0</v>
      </c>
      <c r="D25" s="306">
        <v>4</v>
      </c>
      <c r="E25" s="487">
        <f t="shared" si="2"/>
        <v>0</v>
      </c>
      <c r="G25" s="481"/>
      <c r="H25" s="481"/>
      <c r="I25" s="481"/>
    </row>
    <row r="26" spans="1:9" ht="30" customHeight="1">
      <c r="A26" s="128" t="s">
        <v>396</v>
      </c>
      <c r="B26" s="368" t="s">
        <v>397</v>
      </c>
      <c r="C26" s="343" t="b">
        <v>0</v>
      </c>
      <c r="D26" s="306">
        <v>7</v>
      </c>
      <c r="E26" s="487">
        <f t="shared" si="2"/>
        <v>0</v>
      </c>
      <c r="F26" s="110" t="str">
        <f>IF(H26&gt;1,"Entry Error, select one answer for this standard","")</f>
        <v/>
      </c>
      <c r="G26" s="487"/>
      <c r="H26" s="487"/>
      <c r="I26" s="481"/>
    </row>
    <row r="27" spans="1:9" ht="42.75" customHeight="1">
      <c r="A27" s="128" t="s">
        <v>398</v>
      </c>
      <c r="B27" s="339" t="s">
        <v>399</v>
      </c>
      <c r="C27" s="343" t="b">
        <v>0</v>
      </c>
      <c r="D27" s="306">
        <v>5</v>
      </c>
      <c r="E27" s="487">
        <f t="shared" si="2"/>
        <v>0</v>
      </c>
      <c r="G27" s="487"/>
      <c r="H27" s="487"/>
      <c r="I27" s="481"/>
    </row>
    <row r="28" spans="1:9" ht="43.5" customHeight="1">
      <c r="A28" s="128" t="s">
        <v>400</v>
      </c>
      <c r="B28" s="369" t="s">
        <v>401</v>
      </c>
      <c r="C28" s="343" t="b">
        <v>0</v>
      </c>
      <c r="D28" s="306">
        <v>7</v>
      </c>
      <c r="E28" s="487">
        <f t="shared" si="2"/>
        <v>0</v>
      </c>
      <c r="G28" s="481"/>
      <c r="H28" s="481"/>
      <c r="I28" s="481"/>
    </row>
    <row r="29" spans="1:9" ht="37.5" customHeight="1">
      <c r="A29" s="128" t="s">
        <v>402</v>
      </c>
      <c r="B29" s="368" t="s">
        <v>403</v>
      </c>
      <c r="C29" s="343" t="b">
        <v>0</v>
      </c>
      <c r="D29" s="306">
        <v>5</v>
      </c>
      <c r="E29" s="487">
        <f>IF(C29,D29,0)</f>
        <v>0</v>
      </c>
      <c r="G29" s="481"/>
      <c r="H29" s="481"/>
      <c r="I29" s="481"/>
    </row>
    <row r="30" spans="1:9" ht="38.25" customHeight="1" thickBot="1">
      <c r="A30" s="209" t="s">
        <v>404</v>
      </c>
      <c r="B30" s="340" t="s">
        <v>405</v>
      </c>
      <c r="C30" s="344" t="b">
        <v>0</v>
      </c>
      <c r="D30" s="306">
        <v>6</v>
      </c>
      <c r="E30" s="487">
        <f t="shared" si="2"/>
        <v>0</v>
      </c>
      <c r="G30" s="481"/>
      <c r="H30" s="481"/>
      <c r="I30" s="110"/>
    </row>
    <row r="31" spans="1:9" ht="20.100000000000001" customHeight="1" thickTop="1" thickBot="1">
      <c r="A31" s="36"/>
      <c r="B31" s="10"/>
      <c r="C31" s="37"/>
      <c r="D31" s="114">
        <f>SUM(D7:D30)</f>
        <v>87</v>
      </c>
      <c r="E31" s="114">
        <f>SUM(E6:E30)</f>
        <v>0</v>
      </c>
      <c r="G31" s="487"/>
      <c r="H31" s="487"/>
      <c r="I31" s="481"/>
    </row>
    <row r="32" spans="1:9" ht="18" customHeight="1" thickBot="1">
      <c r="A32" s="501"/>
      <c r="B32" s="35" t="s">
        <v>83</v>
      </c>
      <c r="C32" s="19">
        <f>E31/D31</f>
        <v>0</v>
      </c>
      <c r="E32" s="487"/>
      <c r="G32" s="487"/>
      <c r="H32" s="487"/>
      <c r="I32" s="481"/>
    </row>
    <row r="33" spans="1:7" ht="14.25" customHeight="1">
      <c r="A33" s="36"/>
      <c r="B33" s="10"/>
      <c r="C33" s="37"/>
      <c r="D33" s="487"/>
      <c r="E33" s="487"/>
      <c r="F33" s="41"/>
      <c r="G33" s="487"/>
    </row>
    <row r="34" spans="1:7" ht="15" customHeight="1" thickBot="1">
      <c r="A34" s="501"/>
      <c r="B34" s="483"/>
      <c r="C34" s="17"/>
      <c r="D34" s="487"/>
      <c r="E34" s="487"/>
      <c r="G34" s="487"/>
    </row>
    <row r="35" spans="1:7" ht="99.75" customHeight="1" thickBot="1">
      <c r="A35" s="501"/>
      <c r="B35" s="118" t="s">
        <v>69</v>
      </c>
      <c r="C35" s="17"/>
      <c r="D35" s="487"/>
      <c r="E35" s="487"/>
      <c r="G35" s="483"/>
    </row>
    <row r="36" spans="1:7" ht="15.75" customHeight="1">
      <c r="B36" s="481"/>
      <c r="G36" s="481"/>
    </row>
    <row r="37" spans="1:7">
      <c r="B37" s="481"/>
      <c r="D37" s="175"/>
      <c r="G37" s="481"/>
    </row>
  </sheetData>
  <mergeCells count="4">
    <mergeCell ref="A1:B1"/>
    <mergeCell ref="A3:B3"/>
    <mergeCell ref="A4:C4"/>
    <mergeCell ref="A5:B5"/>
  </mergeCells>
  <pageMargins left="0.7" right="0.7" top="0.75" bottom="0.7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009" r:id="rId4" name="Check Box 41">
              <controlPr defaultSize="0" autoFill="0" autoLine="0" autoPict="0">
                <anchor moveWithCells="1">
                  <from>
                    <xdr:col>2</xdr:col>
                    <xdr:colOff>257175</xdr:colOff>
                    <xdr:row>6</xdr:row>
                    <xdr:rowOff>152400</xdr:rowOff>
                  </from>
                  <to>
                    <xdr:col>2</xdr:col>
                    <xdr:colOff>561975</xdr:colOff>
                    <xdr:row>6</xdr:row>
                    <xdr:rowOff>323850</xdr:rowOff>
                  </to>
                </anchor>
              </controlPr>
            </control>
          </mc:Choice>
        </mc:AlternateContent>
        <mc:AlternateContent xmlns:mc="http://schemas.openxmlformats.org/markup-compatibility/2006">
          <mc:Choice Requires="x14">
            <control shapeId="84011" r:id="rId5" name="Check Box 43">
              <controlPr defaultSize="0" autoFill="0" autoLine="0" autoPict="0">
                <anchor moveWithCells="1">
                  <from>
                    <xdr:col>2</xdr:col>
                    <xdr:colOff>257175</xdr:colOff>
                    <xdr:row>22</xdr:row>
                    <xdr:rowOff>152400</xdr:rowOff>
                  </from>
                  <to>
                    <xdr:col>2</xdr:col>
                    <xdr:colOff>561975</xdr:colOff>
                    <xdr:row>22</xdr:row>
                    <xdr:rowOff>333375</xdr:rowOff>
                  </to>
                </anchor>
              </controlPr>
            </control>
          </mc:Choice>
        </mc:AlternateContent>
        <mc:AlternateContent xmlns:mc="http://schemas.openxmlformats.org/markup-compatibility/2006">
          <mc:Choice Requires="x14">
            <control shapeId="84015" r:id="rId6" name="Check Box 47">
              <controlPr defaultSize="0" autoFill="0" autoLine="0" autoPict="0">
                <anchor moveWithCells="1">
                  <from>
                    <xdr:col>2</xdr:col>
                    <xdr:colOff>257175</xdr:colOff>
                    <xdr:row>23</xdr:row>
                    <xdr:rowOff>66675</xdr:rowOff>
                  </from>
                  <to>
                    <xdr:col>2</xdr:col>
                    <xdr:colOff>561975</xdr:colOff>
                    <xdr:row>23</xdr:row>
                    <xdr:rowOff>238125</xdr:rowOff>
                  </to>
                </anchor>
              </controlPr>
            </control>
          </mc:Choice>
        </mc:AlternateContent>
        <mc:AlternateContent xmlns:mc="http://schemas.openxmlformats.org/markup-compatibility/2006">
          <mc:Choice Requires="x14">
            <control shapeId="84016" r:id="rId7" name="Check Box 48">
              <controlPr defaultSize="0" autoFill="0" autoLine="0" autoPict="0">
                <anchor moveWithCells="1">
                  <from>
                    <xdr:col>2</xdr:col>
                    <xdr:colOff>257175</xdr:colOff>
                    <xdr:row>24</xdr:row>
                    <xdr:rowOff>66675</xdr:rowOff>
                  </from>
                  <to>
                    <xdr:col>2</xdr:col>
                    <xdr:colOff>561975</xdr:colOff>
                    <xdr:row>24</xdr:row>
                    <xdr:rowOff>238125</xdr:rowOff>
                  </to>
                </anchor>
              </controlPr>
            </control>
          </mc:Choice>
        </mc:AlternateContent>
        <mc:AlternateContent xmlns:mc="http://schemas.openxmlformats.org/markup-compatibility/2006">
          <mc:Choice Requires="x14">
            <control shapeId="84018" r:id="rId8" name="Check Box 50">
              <controlPr defaultSize="0" autoFill="0" autoLine="0" autoPict="0">
                <anchor moveWithCells="1">
                  <from>
                    <xdr:col>2</xdr:col>
                    <xdr:colOff>247650</xdr:colOff>
                    <xdr:row>26</xdr:row>
                    <xdr:rowOff>85725</xdr:rowOff>
                  </from>
                  <to>
                    <xdr:col>2</xdr:col>
                    <xdr:colOff>552450</xdr:colOff>
                    <xdr:row>26</xdr:row>
                    <xdr:rowOff>266700</xdr:rowOff>
                  </to>
                </anchor>
              </controlPr>
            </control>
          </mc:Choice>
        </mc:AlternateContent>
        <mc:AlternateContent xmlns:mc="http://schemas.openxmlformats.org/markup-compatibility/2006">
          <mc:Choice Requires="x14">
            <control shapeId="84019" r:id="rId9" name="Check Box 51">
              <controlPr defaultSize="0" autoFill="0" autoLine="0" autoPict="0">
                <anchor moveWithCells="1">
                  <from>
                    <xdr:col>2</xdr:col>
                    <xdr:colOff>257175</xdr:colOff>
                    <xdr:row>27</xdr:row>
                    <xdr:rowOff>66675</xdr:rowOff>
                  </from>
                  <to>
                    <xdr:col>2</xdr:col>
                    <xdr:colOff>561975</xdr:colOff>
                    <xdr:row>27</xdr:row>
                    <xdr:rowOff>238125</xdr:rowOff>
                  </to>
                </anchor>
              </controlPr>
            </control>
          </mc:Choice>
        </mc:AlternateContent>
        <mc:AlternateContent xmlns:mc="http://schemas.openxmlformats.org/markup-compatibility/2006">
          <mc:Choice Requires="x14">
            <control shapeId="84020" r:id="rId10" name="Check Box 52">
              <controlPr defaultSize="0" autoFill="0" autoLine="0" autoPict="0">
                <anchor moveWithCells="1">
                  <from>
                    <xdr:col>2</xdr:col>
                    <xdr:colOff>257175</xdr:colOff>
                    <xdr:row>28</xdr:row>
                    <xdr:rowOff>66675</xdr:rowOff>
                  </from>
                  <to>
                    <xdr:col>2</xdr:col>
                    <xdr:colOff>561975</xdr:colOff>
                    <xdr:row>28</xdr:row>
                    <xdr:rowOff>238125</xdr:rowOff>
                  </to>
                </anchor>
              </controlPr>
            </control>
          </mc:Choice>
        </mc:AlternateContent>
        <mc:AlternateContent xmlns:mc="http://schemas.openxmlformats.org/markup-compatibility/2006">
          <mc:Choice Requires="x14">
            <control shapeId="84021" r:id="rId11" name="Check Box 53">
              <controlPr defaultSize="0" autoFill="0" autoLine="0" autoPict="0">
                <anchor moveWithCells="1">
                  <from>
                    <xdr:col>2</xdr:col>
                    <xdr:colOff>257175</xdr:colOff>
                    <xdr:row>29</xdr:row>
                    <xdr:rowOff>66675</xdr:rowOff>
                  </from>
                  <to>
                    <xdr:col>2</xdr:col>
                    <xdr:colOff>561975</xdr:colOff>
                    <xdr:row>29</xdr:row>
                    <xdr:rowOff>238125</xdr:rowOff>
                  </to>
                </anchor>
              </controlPr>
            </control>
          </mc:Choice>
        </mc:AlternateContent>
        <mc:AlternateContent xmlns:mc="http://schemas.openxmlformats.org/markup-compatibility/2006">
          <mc:Choice Requires="x14">
            <control shapeId="84044" r:id="rId12" name="Check Box 76">
              <controlPr defaultSize="0" autoFill="0" autoLine="0" autoPict="0">
                <anchor moveWithCells="1">
                  <from>
                    <xdr:col>2</xdr:col>
                    <xdr:colOff>257175</xdr:colOff>
                    <xdr:row>25</xdr:row>
                    <xdr:rowOff>66675</xdr:rowOff>
                  </from>
                  <to>
                    <xdr:col>2</xdr:col>
                    <xdr:colOff>561975</xdr:colOff>
                    <xdr:row>25</xdr:row>
                    <xdr:rowOff>238125</xdr:rowOff>
                  </to>
                </anchor>
              </controlPr>
            </control>
          </mc:Choice>
        </mc:AlternateContent>
        <mc:AlternateContent xmlns:mc="http://schemas.openxmlformats.org/markup-compatibility/2006">
          <mc:Choice Requires="x14">
            <control shapeId="84047" r:id="rId13" name="Check Box 79">
              <controlPr defaultSize="0" autoFill="0" autoLine="0" autoPict="0">
                <anchor moveWithCells="1">
                  <from>
                    <xdr:col>2</xdr:col>
                    <xdr:colOff>257175</xdr:colOff>
                    <xdr:row>5</xdr:row>
                    <xdr:rowOff>152400</xdr:rowOff>
                  </from>
                  <to>
                    <xdr:col>2</xdr:col>
                    <xdr:colOff>561975</xdr:colOff>
                    <xdr:row>5</xdr:row>
                    <xdr:rowOff>323850</xdr:rowOff>
                  </to>
                </anchor>
              </controlPr>
            </control>
          </mc:Choice>
        </mc:AlternateContent>
        <mc:AlternateContent xmlns:mc="http://schemas.openxmlformats.org/markup-compatibility/2006">
          <mc:Choice Requires="x14">
            <control shapeId="84048" r:id="rId14" name="Check Box 80">
              <controlPr defaultSize="0" autoFill="0" autoLine="0" autoPict="0">
                <anchor moveWithCells="1">
                  <from>
                    <xdr:col>2</xdr:col>
                    <xdr:colOff>257175</xdr:colOff>
                    <xdr:row>13</xdr:row>
                    <xdr:rowOff>152400</xdr:rowOff>
                  </from>
                  <to>
                    <xdr:col>2</xdr:col>
                    <xdr:colOff>561975</xdr:colOff>
                    <xdr:row>13</xdr:row>
                    <xdr:rowOff>323850</xdr:rowOff>
                  </to>
                </anchor>
              </controlPr>
            </control>
          </mc:Choice>
        </mc:AlternateContent>
        <mc:AlternateContent xmlns:mc="http://schemas.openxmlformats.org/markup-compatibility/2006">
          <mc:Choice Requires="x14">
            <control shapeId="84049" r:id="rId15" name="Check Box 81">
              <controlPr defaultSize="0" autoFill="0" autoLine="0" autoPict="0">
                <anchor moveWithCells="1">
                  <from>
                    <xdr:col>2</xdr:col>
                    <xdr:colOff>257175</xdr:colOff>
                    <xdr:row>7</xdr:row>
                    <xdr:rowOff>152400</xdr:rowOff>
                  </from>
                  <to>
                    <xdr:col>2</xdr:col>
                    <xdr:colOff>561975</xdr:colOff>
                    <xdr:row>7</xdr:row>
                    <xdr:rowOff>323850</xdr:rowOff>
                  </to>
                </anchor>
              </controlPr>
            </control>
          </mc:Choice>
        </mc:AlternateContent>
        <mc:AlternateContent xmlns:mc="http://schemas.openxmlformats.org/markup-compatibility/2006">
          <mc:Choice Requires="x14">
            <control shapeId="84051" r:id="rId16" name="Check Box 83">
              <controlPr defaultSize="0" autoFill="0" autoLine="0" autoPict="0">
                <anchor moveWithCells="1">
                  <from>
                    <xdr:col>2</xdr:col>
                    <xdr:colOff>257175</xdr:colOff>
                    <xdr:row>9</xdr:row>
                    <xdr:rowOff>152400</xdr:rowOff>
                  </from>
                  <to>
                    <xdr:col>2</xdr:col>
                    <xdr:colOff>561975</xdr:colOff>
                    <xdr:row>9</xdr:row>
                    <xdr:rowOff>323850</xdr:rowOff>
                  </to>
                </anchor>
              </controlPr>
            </control>
          </mc:Choice>
        </mc:AlternateContent>
        <mc:AlternateContent xmlns:mc="http://schemas.openxmlformats.org/markup-compatibility/2006">
          <mc:Choice Requires="x14">
            <control shapeId="84052" r:id="rId17" name="Check Box 84">
              <controlPr defaultSize="0" autoFill="0" autoLine="0" autoPict="0">
                <anchor moveWithCells="1">
                  <from>
                    <xdr:col>2</xdr:col>
                    <xdr:colOff>257175</xdr:colOff>
                    <xdr:row>10</xdr:row>
                    <xdr:rowOff>152400</xdr:rowOff>
                  </from>
                  <to>
                    <xdr:col>2</xdr:col>
                    <xdr:colOff>561975</xdr:colOff>
                    <xdr:row>10</xdr:row>
                    <xdr:rowOff>323850</xdr:rowOff>
                  </to>
                </anchor>
              </controlPr>
            </control>
          </mc:Choice>
        </mc:AlternateContent>
        <mc:AlternateContent xmlns:mc="http://schemas.openxmlformats.org/markup-compatibility/2006">
          <mc:Choice Requires="x14">
            <control shapeId="84053" r:id="rId18" name="Check Box 85">
              <controlPr defaultSize="0" autoFill="0" autoLine="0" autoPict="0">
                <anchor moveWithCells="1">
                  <from>
                    <xdr:col>2</xdr:col>
                    <xdr:colOff>257175</xdr:colOff>
                    <xdr:row>11</xdr:row>
                    <xdr:rowOff>152400</xdr:rowOff>
                  </from>
                  <to>
                    <xdr:col>2</xdr:col>
                    <xdr:colOff>561975</xdr:colOff>
                    <xdr:row>11</xdr:row>
                    <xdr:rowOff>323850</xdr:rowOff>
                  </to>
                </anchor>
              </controlPr>
            </control>
          </mc:Choice>
        </mc:AlternateContent>
        <mc:AlternateContent xmlns:mc="http://schemas.openxmlformats.org/markup-compatibility/2006">
          <mc:Choice Requires="x14">
            <control shapeId="84054" r:id="rId19" name="Check Box 86">
              <controlPr defaultSize="0" autoFill="0" autoLine="0" autoPict="0">
                <anchor moveWithCells="1">
                  <from>
                    <xdr:col>2</xdr:col>
                    <xdr:colOff>257175</xdr:colOff>
                    <xdr:row>12</xdr:row>
                    <xdr:rowOff>152400</xdr:rowOff>
                  </from>
                  <to>
                    <xdr:col>2</xdr:col>
                    <xdr:colOff>561975</xdr:colOff>
                    <xdr:row>12</xdr:row>
                    <xdr:rowOff>323850</xdr:rowOff>
                  </to>
                </anchor>
              </controlPr>
            </control>
          </mc:Choice>
        </mc:AlternateContent>
        <mc:AlternateContent xmlns:mc="http://schemas.openxmlformats.org/markup-compatibility/2006">
          <mc:Choice Requires="x14">
            <control shapeId="84055" r:id="rId20" name="Check Box 87">
              <controlPr defaultSize="0" autoFill="0" autoLine="0" autoPict="0">
                <anchor moveWithCells="1">
                  <from>
                    <xdr:col>2</xdr:col>
                    <xdr:colOff>257175</xdr:colOff>
                    <xdr:row>15</xdr:row>
                    <xdr:rowOff>152400</xdr:rowOff>
                  </from>
                  <to>
                    <xdr:col>2</xdr:col>
                    <xdr:colOff>561975</xdr:colOff>
                    <xdr:row>15</xdr:row>
                    <xdr:rowOff>323850</xdr:rowOff>
                  </to>
                </anchor>
              </controlPr>
            </control>
          </mc:Choice>
        </mc:AlternateContent>
        <mc:AlternateContent xmlns:mc="http://schemas.openxmlformats.org/markup-compatibility/2006">
          <mc:Choice Requires="x14">
            <control shapeId="84056" r:id="rId21" name="Check Box 88">
              <controlPr defaultSize="0" autoFill="0" autoLine="0" autoPict="0">
                <anchor moveWithCells="1">
                  <from>
                    <xdr:col>2</xdr:col>
                    <xdr:colOff>257175</xdr:colOff>
                    <xdr:row>16</xdr:row>
                    <xdr:rowOff>152400</xdr:rowOff>
                  </from>
                  <to>
                    <xdr:col>2</xdr:col>
                    <xdr:colOff>561975</xdr:colOff>
                    <xdr:row>16</xdr:row>
                    <xdr:rowOff>323850</xdr:rowOff>
                  </to>
                </anchor>
              </controlPr>
            </control>
          </mc:Choice>
        </mc:AlternateContent>
        <mc:AlternateContent xmlns:mc="http://schemas.openxmlformats.org/markup-compatibility/2006">
          <mc:Choice Requires="x14">
            <control shapeId="84057" r:id="rId22" name="Check Box 89">
              <controlPr defaultSize="0" autoFill="0" autoLine="0" autoPict="0">
                <anchor moveWithCells="1">
                  <from>
                    <xdr:col>2</xdr:col>
                    <xdr:colOff>257175</xdr:colOff>
                    <xdr:row>17</xdr:row>
                    <xdr:rowOff>152400</xdr:rowOff>
                  </from>
                  <to>
                    <xdr:col>2</xdr:col>
                    <xdr:colOff>561975</xdr:colOff>
                    <xdr:row>17</xdr:row>
                    <xdr:rowOff>323850</xdr:rowOff>
                  </to>
                </anchor>
              </controlPr>
            </control>
          </mc:Choice>
        </mc:AlternateContent>
        <mc:AlternateContent xmlns:mc="http://schemas.openxmlformats.org/markup-compatibility/2006">
          <mc:Choice Requires="x14">
            <control shapeId="84058" r:id="rId23" name="Check Box 90">
              <controlPr defaultSize="0" autoFill="0" autoLine="0" autoPict="0">
                <anchor moveWithCells="1">
                  <from>
                    <xdr:col>2</xdr:col>
                    <xdr:colOff>257175</xdr:colOff>
                    <xdr:row>18</xdr:row>
                    <xdr:rowOff>152400</xdr:rowOff>
                  </from>
                  <to>
                    <xdr:col>2</xdr:col>
                    <xdr:colOff>561975</xdr:colOff>
                    <xdr:row>18</xdr:row>
                    <xdr:rowOff>323850</xdr:rowOff>
                  </to>
                </anchor>
              </controlPr>
            </control>
          </mc:Choice>
        </mc:AlternateContent>
        <mc:AlternateContent xmlns:mc="http://schemas.openxmlformats.org/markup-compatibility/2006">
          <mc:Choice Requires="x14">
            <control shapeId="84059" r:id="rId24" name="Check Box 91">
              <controlPr defaultSize="0" autoFill="0" autoLine="0" autoPict="0">
                <anchor moveWithCells="1">
                  <from>
                    <xdr:col>2</xdr:col>
                    <xdr:colOff>257175</xdr:colOff>
                    <xdr:row>19</xdr:row>
                    <xdr:rowOff>152400</xdr:rowOff>
                  </from>
                  <to>
                    <xdr:col>2</xdr:col>
                    <xdr:colOff>561975</xdr:colOff>
                    <xdr:row>19</xdr:row>
                    <xdr:rowOff>323850</xdr:rowOff>
                  </to>
                </anchor>
              </controlPr>
            </control>
          </mc:Choice>
        </mc:AlternateContent>
        <mc:AlternateContent xmlns:mc="http://schemas.openxmlformats.org/markup-compatibility/2006">
          <mc:Choice Requires="x14">
            <control shapeId="84060" r:id="rId25" name="Check Box 92">
              <controlPr defaultSize="0" autoFill="0" autoLine="0" autoPict="0">
                <anchor moveWithCells="1">
                  <from>
                    <xdr:col>2</xdr:col>
                    <xdr:colOff>257175</xdr:colOff>
                    <xdr:row>20</xdr:row>
                    <xdr:rowOff>152400</xdr:rowOff>
                  </from>
                  <to>
                    <xdr:col>2</xdr:col>
                    <xdr:colOff>561975</xdr:colOff>
                    <xdr:row>20</xdr:row>
                    <xdr:rowOff>323850</xdr:rowOff>
                  </to>
                </anchor>
              </controlPr>
            </control>
          </mc:Choice>
        </mc:AlternateContent>
        <mc:AlternateContent xmlns:mc="http://schemas.openxmlformats.org/markup-compatibility/2006">
          <mc:Choice Requires="x14">
            <control shapeId="84061" r:id="rId26" name="Check Box 93">
              <controlPr defaultSize="0" autoFill="0" autoLine="0" autoPict="0">
                <anchor moveWithCells="1">
                  <from>
                    <xdr:col>2</xdr:col>
                    <xdr:colOff>257175</xdr:colOff>
                    <xdr:row>21</xdr:row>
                    <xdr:rowOff>152400</xdr:rowOff>
                  </from>
                  <to>
                    <xdr:col>2</xdr:col>
                    <xdr:colOff>561975</xdr:colOff>
                    <xdr:row>21</xdr:row>
                    <xdr:rowOff>323850</xdr:rowOff>
                  </to>
                </anchor>
              </controlPr>
            </control>
          </mc:Choice>
        </mc:AlternateContent>
        <mc:AlternateContent xmlns:mc="http://schemas.openxmlformats.org/markup-compatibility/2006">
          <mc:Choice Requires="x14">
            <control shapeId="84063" r:id="rId27" name="Check Box 95">
              <controlPr defaultSize="0" autoFill="0" autoLine="0" autoPict="0">
                <anchor moveWithCells="1">
                  <from>
                    <xdr:col>2</xdr:col>
                    <xdr:colOff>257175</xdr:colOff>
                    <xdr:row>8</xdr:row>
                    <xdr:rowOff>152400</xdr:rowOff>
                  </from>
                  <to>
                    <xdr:col>2</xdr:col>
                    <xdr:colOff>561975</xdr:colOff>
                    <xdr:row>8</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A4775987-106B-4B6A-9221-8DE7A571DF04}">
            <xm:f>NOT(ISERROR(SEARCH($F$26,F26)))</xm:f>
            <xm:f>$F$26</xm:f>
            <x14:dxf>
              <font>
                <b/>
                <i val="0"/>
              </font>
              <fill>
                <patternFill>
                  <bgColor rgb="FFFF0000"/>
                </patternFill>
              </fill>
              <border>
                <left style="thin">
                  <color auto="1"/>
                </left>
                <right style="thin">
                  <color auto="1"/>
                </right>
                <top style="thin">
                  <color auto="1"/>
                </top>
                <bottom style="thin">
                  <color auto="1"/>
                </bottom>
                <vertical/>
                <horizontal/>
              </border>
            </x14:dxf>
          </x14:cfRule>
          <xm:sqref>F26</xm:sqref>
        </x14:conditionalFormatting>
        <x14:conditionalFormatting xmlns:xm="http://schemas.microsoft.com/office/excel/2006/main">
          <x14:cfRule type="containsText" priority="4" operator="containsText" id="{35D0E73E-95BE-4B5D-ABF4-EC3DF7AA2D02}">
            <xm:f>NOT(ISERROR(SEARCH($F$30,F30)))</xm:f>
            <xm:f>$F$30</xm:f>
            <x14:dxf>
              <font>
                <b/>
                <i val="0"/>
              </font>
              <fill>
                <patternFill>
                  <bgColor rgb="FFFF0000"/>
                </patternFill>
              </fill>
              <border>
                <left style="thin">
                  <color auto="1"/>
                </left>
                <right style="thin">
                  <color auto="1"/>
                </right>
                <top style="thin">
                  <color auto="1"/>
                </top>
                <bottom style="thin">
                  <color auto="1"/>
                </bottom>
                <vertical/>
                <horizontal/>
              </border>
            </x14:dxf>
          </x14:cfRule>
          <xm:sqref>F30</xm:sqref>
        </x14:conditionalFormatting>
        <x14:conditionalFormatting xmlns:xm="http://schemas.microsoft.com/office/excel/2006/main">
          <x14:cfRule type="containsText" priority="2" operator="containsText" id="{23522B33-23AE-49C8-8105-6E5A7A56CBAC}">
            <xm:f>NOT(ISERROR(SEARCH($F$7,F7)))</xm:f>
            <xm:f>$F$7</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F7:F22</xm:sqref>
        </x14:conditionalFormatting>
        <x14:conditionalFormatting xmlns:xm="http://schemas.microsoft.com/office/excel/2006/main">
          <x14:cfRule type="containsText" priority="1" operator="containsText" id="{E844EF67-E5FF-4A83-A622-4210E60B55AA}">
            <xm:f>NOT(ISERROR(SEARCH($F$6,F6)))</xm:f>
            <xm:f>$F$6</xm:f>
            <x14:dxf>
              <font>
                <b/>
                <i val="0"/>
              </font>
              <fill>
                <patternFill>
                  <bgColor rgb="FFFF0000"/>
                </patternFill>
              </fill>
              <border>
                <left style="thin">
                  <color auto="1"/>
                </left>
                <right style="thin">
                  <color auto="1"/>
                </right>
                <top style="thin">
                  <color auto="1"/>
                </top>
                <bottom style="thin">
                  <color auto="1"/>
                </bottom>
                <vertical/>
                <horizontal/>
              </border>
            </x14:dxf>
          </x14:cfRule>
          <xm:sqref>F6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M40"/>
  <sheetViews>
    <sheetView topLeftCell="A22" zoomScaleNormal="100" workbookViewId="0">
      <selection sqref="A1:B1"/>
    </sheetView>
  </sheetViews>
  <sheetFormatPr defaultColWidth="9" defaultRowHeight="15.75"/>
  <cols>
    <col min="1" max="1" width="12.125" style="5" customWidth="1"/>
    <col min="2" max="2" width="79.625" style="4" bestFit="1" customWidth="1"/>
    <col min="3" max="3" width="15.625" style="17" customWidth="1"/>
    <col min="4" max="4" width="10.125" style="8" customWidth="1"/>
    <col min="5" max="5" width="9" style="8" hidden="1" customWidth="1"/>
    <col min="6" max="6" width="36.625" style="41" customWidth="1"/>
    <col min="7" max="7" width="37" style="4" customWidth="1"/>
    <col min="8" max="9" width="9" style="4" customWidth="1"/>
    <col min="10" max="16384" width="9" style="4"/>
  </cols>
  <sheetData>
    <row r="1" spans="1:13" ht="25.5" customHeight="1">
      <c r="A1" s="511" t="s">
        <v>406</v>
      </c>
      <c r="B1" s="511"/>
      <c r="D1" s="487"/>
      <c r="E1" s="487"/>
      <c r="G1" s="483"/>
      <c r="H1" s="483"/>
      <c r="I1" s="483"/>
      <c r="J1" s="483"/>
      <c r="K1" s="483"/>
      <c r="L1" s="483"/>
      <c r="M1" s="45"/>
    </row>
    <row r="3" spans="1:13" ht="22.5" customHeight="1">
      <c r="A3" s="535" t="s">
        <v>38</v>
      </c>
      <c r="B3" s="535"/>
      <c r="D3" s="487"/>
      <c r="E3" s="487"/>
      <c r="G3" s="483"/>
      <c r="H3" s="483"/>
      <c r="I3" s="483"/>
      <c r="J3" s="483"/>
      <c r="K3" s="483"/>
      <c r="L3" s="483"/>
      <c r="M3" s="483"/>
    </row>
    <row r="4" spans="1:13" ht="22.5" customHeight="1" thickBot="1">
      <c r="A4" s="536" t="s">
        <v>407</v>
      </c>
      <c r="B4" s="536"/>
      <c r="C4" s="536"/>
      <c r="D4" s="487"/>
      <c r="E4" s="487"/>
      <c r="G4" s="483"/>
      <c r="H4" s="483"/>
      <c r="I4" s="483"/>
      <c r="J4" s="483"/>
      <c r="K4" s="483"/>
      <c r="L4" s="483"/>
      <c r="M4" s="483"/>
    </row>
    <row r="5" spans="1:13" ht="39.75" customHeight="1" thickTop="1" thickBot="1">
      <c r="A5" s="537" t="s">
        <v>408</v>
      </c>
      <c r="B5" s="538"/>
      <c r="C5" s="309" t="s">
        <v>42</v>
      </c>
      <c r="D5" s="22" t="s">
        <v>46</v>
      </c>
      <c r="E5" s="7" t="s">
        <v>47</v>
      </c>
      <c r="G5" s="483"/>
      <c r="H5" s="483"/>
      <c r="I5" s="483"/>
      <c r="J5" s="483"/>
      <c r="K5" s="483"/>
      <c r="L5" s="483"/>
      <c r="M5" s="483"/>
    </row>
    <row r="6" spans="1:13" ht="30" customHeight="1" thickTop="1">
      <c r="A6" s="11" t="s">
        <v>409</v>
      </c>
      <c r="B6" s="362" t="s">
        <v>410</v>
      </c>
      <c r="C6" s="342" t="b">
        <v>0</v>
      </c>
      <c r="D6" s="170">
        <v>2</v>
      </c>
      <c r="E6" s="487">
        <f>IF(C6,D6,0)</f>
        <v>0</v>
      </c>
      <c r="F6" s="141"/>
      <c r="G6" s="483"/>
      <c r="H6" s="483"/>
      <c r="I6" s="483"/>
      <c r="J6" s="483"/>
      <c r="K6" s="483"/>
      <c r="L6" s="483"/>
      <c r="M6" s="483"/>
    </row>
    <row r="7" spans="1:13" s="133" customFormat="1" ht="30" customHeight="1">
      <c r="A7" s="134" t="s">
        <v>411</v>
      </c>
      <c r="B7" s="338" t="s">
        <v>412</v>
      </c>
      <c r="C7" s="345" t="b">
        <v>0</v>
      </c>
      <c r="D7" s="170">
        <v>4</v>
      </c>
      <c r="E7" s="487">
        <f t="shared" ref="E7:E19" si="0">IF(C7,D7,0)</f>
        <v>0</v>
      </c>
      <c r="F7" s="41"/>
      <c r="G7" s="483"/>
      <c r="H7" s="483"/>
      <c r="I7" s="483"/>
      <c r="J7" s="483"/>
      <c r="K7" s="483"/>
      <c r="L7" s="483"/>
      <c r="M7" s="483"/>
    </row>
    <row r="8" spans="1:13" ht="45" customHeight="1">
      <c r="A8" s="134" t="s">
        <v>413</v>
      </c>
      <c r="B8" s="339" t="s">
        <v>414</v>
      </c>
      <c r="C8" s="343" t="b">
        <v>0</v>
      </c>
      <c r="D8" s="170">
        <v>2</v>
      </c>
      <c r="E8" s="487">
        <f t="shared" si="0"/>
        <v>0</v>
      </c>
      <c r="G8" s="483"/>
      <c r="H8" s="483"/>
      <c r="I8" s="483"/>
      <c r="J8" s="483"/>
      <c r="K8" s="483"/>
      <c r="L8" s="483"/>
      <c r="M8" s="483"/>
    </row>
    <row r="9" spans="1:13" ht="39.75" customHeight="1">
      <c r="A9" s="134" t="s">
        <v>415</v>
      </c>
      <c r="B9" s="339" t="s">
        <v>416</v>
      </c>
      <c r="C9" s="343" t="b">
        <v>0</v>
      </c>
      <c r="D9" s="170">
        <v>8</v>
      </c>
      <c r="E9" s="487">
        <f t="shared" si="0"/>
        <v>0</v>
      </c>
      <c r="G9" s="483"/>
      <c r="H9" s="483"/>
      <c r="I9" s="483"/>
      <c r="J9" s="483"/>
      <c r="K9" s="483"/>
      <c r="L9" s="483"/>
      <c r="M9" s="483"/>
    </row>
    <row r="10" spans="1:13" s="120" customFormat="1" ht="38.25" customHeight="1">
      <c r="A10" s="134" t="s">
        <v>417</v>
      </c>
      <c r="B10" s="338" t="s">
        <v>418</v>
      </c>
      <c r="C10" s="343" t="b">
        <v>0</v>
      </c>
      <c r="D10" s="170">
        <v>1</v>
      </c>
      <c r="E10" s="487">
        <f t="shared" si="0"/>
        <v>0</v>
      </c>
      <c r="F10" s="41"/>
      <c r="G10" s="483"/>
      <c r="H10" s="483"/>
      <c r="I10" s="483"/>
      <c r="J10" s="483"/>
      <c r="K10" s="483"/>
      <c r="L10" s="483"/>
      <c r="M10" s="483"/>
    </row>
    <row r="11" spans="1:13" s="120" customFormat="1" ht="30" customHeight="1">
      <c r="A11" s="134" t="s">
        <v>419</v>
      </c>
      <c r="B11" s="351" t="s">
        <v>420</v>
      </c>
      <c r="C11" s="343" t="b">
        <v>0</v>
      </c>
      <c r="D11" s="170">
        <v>8</v>
      </c>
      <c r="E11" s="487">
        <f t="shared" si="0"/>
        <v>0</v>
      </c>
      <c r="F11" s="41"/>
      <c r="G11" s="483"/>
      <c r="H11" s="483"/>
      <c r="I11" s="483"/>
      <c r="J11" s="483"/>
      <c r="K11" s="483"/>
      <c r="L11" s="483"/>
      <c r="M11" s="483"/>
    </row>
    <row r="12" spans="1:13" s="140" customFormat="1" ht="30" customHeight="1">
      <c r="A12" s="134" t="s">
        <v>421</v>
      </c>
      <c r="B12" s="363" t="s">
        <v>422</v>
      </c>
      <c r="C12" s="343" t="b">
        <v>0</v>
      </c>
      <c r="D12" s="170">
        <v>8</v>
      </c>
      <c r="E12" s="487">
        <f t="shared" si="0"/>
        <v>0</v>
      </c>
      <c r="F12" s="41"/>
      <c r="G12" s="483"/>
      <c r="H12" s="483"/>
      <c r="I12" s="483"/>
      <c r="J12" s="483"/>
      <c r="K12" s="483"/>
      <c r="L12" s="483"/>
      <c r="M12" s="483"/>
    </row>
    <row r="13" spans="1:13" s="140" customFormat="1" ht="30" customHeight="1">
      <c r="A13" s="134" t="s">
        <v>423</v>
      </c>
      <c r="B13" s="339" t="s">
        <v>424</v>
      </c>
      <c r="C13" s="343" t="b">
        <v>0</v>
      </c>
      <c r="D13" s="170">
        <v>8</v>
      </c>
      <c r="E13" s="487">
        <f t="shared" si="0"/>
        <v>0</v>
      </c>
      <c r="F13" s="41"/>
      <c r="G13" s="483"/>
      <c r="H13" s="483"/>
      <c r="I13" s="483"/>
      <c r="J13" s="483"/>
      <c r="K13" s="483"/>
      <c r="L13" s="483"/>
      <c r="M13" s="483"/>
    </row>
    <row r="14" spans="1:13" s="120" customFormat="1" ht="30" customHeight="1">
      <c r="A14" s="134" t="s">
        <v>425</v>
      </c>
      <c r="B14" s="351" t="s">
        <v>426</v>
      </c>
      <c r="C14" s="343" t="b">
        <v>0</v>
      </c>
      <c r="D14" s="170">
        <v>5</v>
      </c>
      <c r="E14" s="487">
        <f t="shared" si="0"/>
        <v>0</v>
      </c>
      <c r="F14" s="41"/>
      <c r="G14" s="483"/>
      <c r="H14" s="483"/>
      <c r="I14" s="483"/>
      <c r="J14" s="483"/>
      <c r="K14" s="483"/>
      <c r="L14" s="483"/>
      <c r="M14" s="483"/>
    </row>
    <row r="15" spans="1:13" s="296" customFormat="1" ht="30" customHeight="1">
      <c r="A15" s="134" t="s">
        <v>427</v>
      </c>
      <c r="B15" s="351" t="s">
        <v>428</v>
      </c>
      <c r="C15" s="345" t="b">
        <v>0</v>
      </c>
      <c r="D15" s="170">
        <v>5</v>
      </c>
      <c r="E15" s="487">
        <f t="shared" si="0"/>
        <v>0</v>
      </c>
      <c r="F15" s="41"/>
      <c r="G15" s="483"/>
      <c r="H15" s="483"/>
      <c r="I15" s="483"/>
      <c r="J15" s="483"/>
      <c r="K15" s="483"/>
      <c r="L15" s="483"/>
      <c r="M15" s="483"/>
    </row>
    <row r="16" spans="1:13" s="120" customFormat="1" ht="30" customHeight="1">
      <c r="A16" s="134" t="s">
        <v>429</v>
      </c>
      <c r="B16" s="338" t="s">
        <v>430</v>
      </c>
      <c r="C16" s="345" t="b">
        <v>0</v>
      </c>
      <c r="D16" s="170">
        <v>5</v>
      </c>
      <c r="E16" s="487">
        <f t="shared" si="0"/>
        <v>0</v>
      </c>
      <c r="F16" s="41"/>
      <c r="G16" s="483"/>
      <c r="H16" s="483"/>
      <c r="I16" s="483"/>
      <c r="J16" s="483"/>
      <c r="K16" s="483"/>
      <c r="L16" s="483"/>
      <c r="M16" s="483"/>
    </row>
    <row r="17" spans="1:6" s="120" customFormat="1" ht="30" customHeight="1">
      <c r="A17" s="134" t="s">
        <v>431</v>
      </c>
      <c r="B17" s="339" t="s">
        <v>432</v>
      </c>
      <c r="C17" s="343" t="b">
        <v>0</v>
      </c>
      <c r="D17" s="170">
        <v>3</v>
      </c>
      <c r="E17" s="487">
        <f t="shared" si="0"/>
        <v>0</v>
      </c>
      <c r="F17" s="41"/>
    </row>
    <row r="18" spans="1:6" s="120" customFormat="1" ht="30" customHeight="1">
      <c r="A18" s="134" t="s">
        <v>433</v>
      </c>
      <c r="B18" s="339" t="s">
        <v>434</v>
      </c>
      <c r="C18" s="343" t="b">
        <v>0</v>
      </c>
      <c r="D18" s="170">
        <v>8</v>
      </c>
      <c r="E18" s="487">
        <f t="shared" si="0"/>
        <v>0</v>
      </c>
      <c r="F18" s="41"/>
    </row>
    <row r="19" spans="1:6" ht="30" customHeight="1">
      <c r="A19" s="134" t="s">
        <v>435</v>
      </c>
      <c r="B19" s="364" t="s">
        <v>436</v>
      </c>
      <c r="C19" s="345" t="b">
        <v>0</v>
      </c>
      <c r="D19" s="170">
        <v>5</v>
      </c>
      <c r="E19" s="487">
        <f t="shared" si="0"/>
        <v>0</v>
      </c>
    </row>
    <row r="20" spans="1:6" ht="39" customHeight="1" thickBot="1">
      <c r="A20" s="134" t="s">
        <v>437</v>
      </c>
      <c r="B20" s="339" t="s">
        <v>438</v>
      </c>
      <c r="C20" s="344" t="b">
        <v>0</v>
      </c>
      <c r="D20" s="170">
        <v>5</v>
      </c>
      <c r="E20" s="487">
        <f t="shared" ref="E20:E30" si="1">IF(C20,D20,0)</f>
        <v>0</v>
      </c>
    </row>
    <row r="21" spans="1:6" ht="30.75" customHeight="1" thickTop="1" thickBot="1">
      <c r="A21" s="514" t="s">
        <v>439</v>
      </c>
      <c r="B21" s="515"/>
      <c r="C21" s="516"/>
      <c r="D21" s="487"/>
      <c r="E21" s="487"/>
    </row>
    <row r="22" spans="1:6" ht="30" customHeight="1" thickTop="1">
      <c r="A22" s="208" t="s">
        <v>440</v>
      </c>
      <c r="B22" s="364" t="s">
        <v>441</v>
      </c>
      <c r="C22" s="342" t="b">
        <v>0</v>
      </c>
      <c r="D22" s="170">
        <v>1</v>
      </c>
      <c r="E22" s="487">
        <f t="shared" si="1"/>
        <v>0</v>
      </c>
    </row>
    <row r="23" spans="1:6" ht="30" customHeight="1">
      <c r="A23" s="208" t="s">
        <v>442</v>
      </c>
      <c r="B23" s="346" t="s">
        <v>443</v>
      </c>
      <c r="C23" s="343" t="b">
        <v>0</v>
      </c>
      <c r="D23" s="170">
        <v>1</v>
      </c>
      <c r="E23" s="487">
        <f t="shared" si="1"/>
        <v>0</v>
      </c>
    </row>
    <row r="24" spans="1:6" ht="39.75" customHeight="1">
      <c r="A24" s="208" t="s">
        <v>444</v>
      </c>
      <c r="B24" s="346" t="s">
        <v>445</v>
      </c>
      <c r="C24" s="343" t="b">
        <v>0</v>
      </c>
      <c r="D24" s="170">
        <v>3</v>
      </c>
      <c r="E24" s="487">
        <f t="shared" si="1"/>
        <v>0</v>
      </c>
    </row>
    <row r="25" spans="1:6" ht="40.5" customHeight="1">
      <c r="A25" s="208" t="s">
        <v>446</v>
      </c>
      <c r="B25" s="365" t="s">
        <v>447</v>
      </c>
      <c r="C25" s="343" t="b">
        <v>0</v>
      </c>
      <c r="D25" s="170">
        <v>4</v>
      </c>
      <c r="E25" s="487">
        <f t="shared" si="1"/>
        <v>0</v>
      </c>
    </row>
    <row r="26" spans="1:6" ht="30" customHeight="1">
      <c r="A26" s="208" t="s">
        <v>448</v>
      </c>
      <c r="B26" s="365" t="s">
        <v>449</v>
      </c>
      <c r="C26" s="343" t="b">
        <v>0</v>
      </c>
      <c r="D26" s="170">
        <v>5</v>
      </c>
      <c r="E26" s="487">
        <f t="shared" si="1"/>
        <v>0</v>
      </c>
    </row>
    <row r="27" spans="1:6" ht="30" customHeight="1">
      <c r="A27" s="208" t="s">
        <v>450</v>
      </c>
      <c r="B27" s="365" t="s">
        <v>451</v>
      </c>
      <c r="C27" s="343" t="b">
        <v>0</v>
      </c>
      <c r="D27" s="170">
        <v>5</v>
      </c>
      <c r="E27" s="487">
        <f t="shared" si="1"/>
        <v>0</v>
      </c>
    </row>
    <row r="28" spans="1:6" ht="30" customHeight="1">
      <c r="A28" s="208" t="s">
        <v>452</v>
      </c>
      <c r="B28" s="365" t="s">
        <v>453</v>
      </c>
      <c r="C28" s="343" t="b">
        <v>0</v>
      </c>
      <c r="D28" s="170">
        <v>2</v>
      </c>
      <c r="E28" s="487">
        <f t="shared" si="1"/>
        <v>0</v>
      </c>
    </row>
    <row r="29" spans="1:6" ht="30" customHeight="1">
      <c r="A29" s="208" t="s">
        <v>454</v>
      </c>
      <c r="B29" s="363" t="s">
        <v>455</v>
      </c>
      <c r="C29" s="343" t="b">
        <v>0</v>
      </c>
      <c r="D29" s="170">
        <v>1</v>
      </c>
      <c r="E29" s="487">
        <f t="shared" si="1"/>
        <v>0</v>
      </c>
    </row>
    <row r="30" spans="1:6" ht="30" customHeight="1" thickBot="1">
      <c r="A30" s="209" t="s">
        <v>456</v>
      </c>
      <c r="B30" s="348" t="s">
        <v>457</v>
      </c>
      <c r="C30" s="344" t="b">
        <v>0</v>
      </c>
      <c r="D30" s="170">
        <v>5</v>
      </c>
      <c r="E30" s="487">
        <f t="shared" si="1"/>
        <v>0</v>
      </c>
    </row>
    <row r="31" spans="1:6" ht="21.75" customHeight="1" thickTop="1">
      <c r="A31" s="501"/>
      <c r="B31" s="483"/>
      <c r="D31" s="487">
        <f>SUM(D6:D30)</f>
        <v>104</v>
      </c>
      <c r="E31" s="487">
        <f>SUM(E6:E30)</f>
        <v>0</v>
      </c>
    </row>
    <row r="32" spans="1:6" ht="16.5" thickBot="1">
      <c r="A32" s="501"/>
      <c r="B32" s="483"/>
      <c r="D32" s="487"/>
      <c r="E32" s="487"/>
    </row>
    <row r="33" spans="1:7" s="46" customFormat="1" ht="16.5" thickBot="1">
      <c r="A33" s="501"/>
      <c r="B33" s="35" t="s">
        <v>83</v>
      </c>
      <c r="C33" s="19">
        <f>E31/D31</f>
        <v>0</v>
      </c>
      <c r="D33" s="487"/>
      <c r="E33" s="487"/>
      <c r="F33" s="41"/>
      <c r="G33" s="483"/>
    </row>
    <row r="34" spans="1:7" ht="16.5" thickBot="1">
      <c r="A34" s="501"/>
      <c r="B34" s="483"/>
      <c r="D34" s="487"/>
      <c r="E34" s="487"/>
      <c r="G34" s="483"/>
    </row>
    <row r="35" spans="1:7" ht="100.5" customHeight="1" thickBot="1">
      <c r="A35" s="117"/>
      <c r="B35" s="118" t="s">
        <v>69</v>
      </c>
      <c r="D35" s="487"/>
      <c r="E35" s="487"/>
      <c r="G35" s="483"/>
    </row>
    <row r="36" spans="1:7">
      <c r="A36" s="501"/>
      <c r="B36" s="117"/>
      <c r="D36" s="487"/>
      <c r="E36" s="487"/>
      <c r="G36" s="483"/>
    </row>
    <row r="37" spans="1:7">
      <c r="A37" s="501"/>
      <c r="B37" s="117"/>
      <c r="D37" s="487"/>
      <c r="E37" s="487"/>
      <c r="G37" s="483"/>
    </row>
    <row r="38" spans="1:7">
      <c r="A38" s="501"/>
      <c r="B38" s="117"/>
      <c r="D38" s="487"/>
      <c r="E38" s="487"/>
      <c r="G38" s="483"/>
    </row>
    <row r="39" spans="1:7">
      <c r="A39" s="501"/>
      <c r="B39" s="117"/>
      <c r="D39" s="487"/>
      <c r="E39" s="487"/>
      <c r="G39" s="483"/>
    </row>
    <row r="40" spans="1:7">
      <c r="A40" s="501"/>
      <c r="B40" s="117"/>
      <c r="D40" s="487"/>
      <c r="E40" s="487"/>
      <c r="G40" s="483"/>
    </row>
  </sheetData>
  <mergeCells count="5">
    <mergeCell ref="A1:B1"/>
    <mergeCell ref="A21:C21"/>
    <mergeCell ref="A3:B3"/>
    <mergeCell ref="A4:C4"/>
    <mergeCell ref="A5:B5"/>
  </mergeCells>
  <pageMargins left="0.7" right="0.7" top="0.75" bottom="0.75" header="0.3" footer="0.3"/>
  <pageSetup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295275</xdr:colOff>
                    <xdr:row>5</xdr:row>
                    <xdr:rowOff>95250</xdr:rowOff>
                  </from>
                  <to>
                    <xdr:col>2</xdr:col>
                    <xdr:colOff>600075</xdr:colOff>
                    <xdr:row>5</xdr:row>
                    <xdr:rowOff>276225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xdr:col>
                    <xdr:colOff>285750</xdr:colOff>
                    <xdr:row>7</xdr:row>
                    <xdr:rowOff>142875</xdr:rowOff>
                  </from>
                  <to>
                    <xdr:col>2</xdr:col>
                    <xdr:colOff>590550</xdr:colOff>
                    <xdr:row>7</xdr:row>
                    <xdr:rowOff>323850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xdr:col>
                    <xdr:colOff>257175</xdr:colOff>
                    <xdr:row>8</xdr:row>
                    <xdr:rowOff>228600</xdr:rowOff>
                  </from>
                  <to>
                    <xdr:col>2</xdr:col>
                    <xdr:colOff>561975</xdr:colOff>
                    <xdr:row>8</xdr:row>
                    <xdr:rowOff>400050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2</xdr:col>
                    <xdr:colOff>276225</xdr:colOff>
                    <xdr:row>18</xdr:row>
                    <xdr:rowOff>66675</xdr:rowOff>
                  </from>
                  <to>
                    <xdr:col>2</xdr:col>
                    <xdr:colOff>581025</xdr:colOff>
                    <xdr:row>18</xdr:row>
                    <xdr:rowOff>228600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2</xdr:col>
                    <xdr:colOff>295275</xdr:colOff>
                    <xdr:row>19</xdr:row>
                    <xdr:rowOff>66675</xdr:rowOff>
                  </from>
                  <to>
                    <xdr:col>2</xdr:col>
                    <xdr:colOff>600075</xdr:colOff>
                    <xdr:row>19</xdr:row>
                    <xdr:rowOff>247650</xdr:rowOff>
                  </to>
                </anchor>
              </controlPr>
            </control>
          </mc:Choice>
        </mc:AlternateContent>
        <mc:AlternateContent xmlns:mc="http://schemas.openxmlformats.org/markup-compatibility/2006">
          <mc:Choice Requires="x14">
            <control shapeId="11277" r:id="rId9" name="Check Box 13">
              <controlPr defaultSize="0" autoFill="0" autoLine="0" autoPict="0">
                <anchor moveWithCells="1">
                  <from>
                    <xdr:col>2</xdr:col>
                    <xdr:colOff>276225</xdr:colOff>
                    <xdr:row>21</xdr:row>
                    <xdr:rowOff>66675</xdr:rowOff>
                  </from>
                  <to>
                    <xdr:col>2</xdr:col>
                    <xdr:colOff>581025</xdr:colOff>
                    <xdr:row>21</xdr:row>
                    <xdr:rowOff>228600</xdr:rowOff>
                  </to>
                </anchor>
              </controlPr>
            </control>
          </mc:Choice>
        </mc:AlternateContent>
        <mc:AlternateContent xmlns:mc="http://schemas.openxmlformats.org/markup-compatibility/2006">
          <mc:Choice Requires="x14">
            <control shapeId="11278" r:id="rId10" name="Check Box 14">
              <controlPr defaultSize="0" autoFill="0" autoLine="0" autoPict="0">
                <anchor moveWithCells="1">
                  <from>
                    <xdr:col>2</xdr:col>
                    <xdr:colOff>276225</xdr:colOff>
                    <xdr:row>22</xdr:row>
                    <xdr:rowOff>38100</xdr:rowOff>
                  </from>
                  <to>
                    <xdr:col>2</xdr:col>
                    <xdr:colOff>581025</xdr:colOff>
                    <xdr:row>22</xdr:row>
                    <xdr:rowOff>219075</xdr:rowOff>
                  </to>
                </anchor>
              </controlPr>
            </control>
          </mc:Choice>
        </mc:AlternateContent>
        <mc:AlternateContent xmlns:mc="http://schemas.openxmlformats.org/markup-compatibility/2006">
          <mc:Choice Requires="x14">
            <control shapeId="11279" r:id="rId11" name="Check Box 15">
              <controlPr defaultSize="0" autoFill="0" autoLine="0" autoPict="0">
                <anchor moveWithCells="1">
                  <from>
                    <xdr:col>2</xdr:col>
                    <xdr:colOff>276225</xdr:colOff>
                    <xdr:row>23</xdr:row>
                    <xdr:rowOff>85725</xdr:rowOff>
                  </from>
                  <to>
                    <xdr:col>2</xdr:col>
                    <xdr:colOff>581025</xdr:colOff>
                    <xdr:row>23</xdr:row>
                    <xdr:rowOff>266700</xdr:rowOff>
                  </to>
                </anchor>
              </controlPr>
            </control>
          </mc:Choice>
        </mc:AlternateContent>
        <mc:AlternateContent xmlns:mc="http://schemas.openxmlformats.org/markup-compatibility/2006">
          <mc:Choice Requires="x14">
            <control shapeId="11280" r:id="rId12" name="Check Box 16">
              <controlPr defaultSize="0" autoFill="0" autoLine="0" autoPict="0">
                <anchor moveWithCells="1">
                  <from>
                    <xdr:col>2</xdr:col>
                    <xdr:colOff>276225</xdr:colOff>
                    <xdr:row>24</xdr:row>
                    <xdr:rowOff>95250</xdr:rowOff>
                  </from>
                  <to>
                    <xdr:col>2</xdr:col>
                    <xdr:colOff>581025</xdr:colOff>
                    <xdr:row>24</xdr:row>
                    <xdr:rowOff>276225</xdr:rowOff>
                  </to>
                </anchor>
              </controlPr>
            </control>
          </mc:Choice>
        </mc:AlternateContent>
        <mc:AlternateContent xmlns:mc="http://schemas.openxmlformats.org/markup-compatibility/2006">
          <mc:Choice Requires="x14">
            <control shapeId="11281" r:id="rId13" name="Check Box 17">
              <controlPr defaultSize="0" autoFill="0" autoLine="0" autoPict="0">
                <anchor moveWithCells="1">
                  <from>
                    <xdr:col>2</xdr:col>
                    <xdr:colOff>276225</xdr:colOff>
                    <xdr:row>25</xdr:row>
                    <xdr:rowOff>66675</xdr:rowOff>
                  </from>
                  <to>
                    <xdr:col>2</xdr:col>
                    <xdr:colOff>581025</xdr:colOff>
                    <xdr:row>25</xdr:row>
                    <xdr:rowOff>228600</xdr:rowOff>
                  </to>
                </anchor>
              </controlPr>
            </control>
          </mc:Choice>
        </mc:AlternateContent>
        <mc:AlternateContent xmlns:mc="http://schemas.openxmlformats.org/markup-compatibility/2006">
          <mc:Choice Requires="x14">
            <control shapeId="11282" r:id="rId14" name="Check Box 18">
              <controlPr defaultSize="0" autoFill="0" autoLine="0" autoPict="0">
                <anchor moveWithCells="1">
                  <from>
                    <xdr:col>2</xdr:col>
                    <xdr:colOff>276225</xdr:colOff>
                    <xdr:row>26</xdr:row>
                    <xdr:rowOff>95250</xdr:rowOff>
                  </from>
                  <to>
                    <xdr:col>2</xdr:col>
                    <xdr:colOff>581025</xdr:colOff>
                    <xdr:row>26</xdr:row>
                    <xdr:rowOff>257175</xdr:rowOff>
                  </to>
                </anchor>
              </controlPr>
            </control>
          </mc:Choice>
        </mc:AlternateContent>
        <mc:AlternateContent xmlns:mc="http://schemas.openxmlformats.org/markup-compatibility/2006">
          <mc:Choice Requires="x14">
            <control shapeId="11283" r:id="rId15" name="Check Box 19">
              <controlPr defaultSize="0" autoFill="0" autoLine="0" autoPict="0">
                <anchor moveWithCells="1">
                  <from>
                    <xdr:col>2</xdr:col>
                    <xdr:colOff>276225</xdr:colOff>
                    <xdr:row>27</xdr:row>
                    <xdr:rowOff>66675</xdr:rowOff>
                  </from>
                  <to>
                    <xdr:col>2</xdr:col>
                    <xdr:colOff>581025</xdr:colOff>
                    <xdr:row>27</xdr:row>
                    <xdr:rowOff>228600</xdr:rowOff>
                  </to>
                </anchor>
              </controlPr>
            </control>
          </mc:Choice>
        </mc:AlternateContent>
        <mc:AlternateContent xmlns:mc="http://schemas.openxmlformats.org/markup-compatibility/2006">
          <mc:Choice Requires="x14">
            <control shapeId="11285" r:id="rId16" name="Check Box 21">
              <controlPr defaultSize="0" autoFill="0" autoLine="0" autoPict="0">
                <anchor moveWithCells="1">
                  <from>
                    <xdr:col>2</xdr:col>
                    <xdr:colOff>276225</xdr:colOff>
                    <xdr:row>28</xdr:row>
                    <xdr:rowOff>76200</xdr:rowOff>
                  </from>
                  <to>
                    <xdr:col>2</xdr:col>
                    <xdr:colOff>581025</xdr:colOff>
                    <xdr:row>28</xdr:row>
                    <xdr:rowOff>257175</xdr:rowOff>
                  </to>
                </anchor>
              </controlPr>
            </control>
          </mc:Choice>
        </mc:AlternateContent>
        <mc:AlternateContent xmlns:mc="http://schemas.openxmlformats.org/markup-compatibility/2006">
          <mc:Choice Requires="x14">
            <control shapeId="11286" r:id="rId17" name="Check Box 22">
              <controlPr defaultSize="0" autoFill="0" autoLine="0" autoPict="0">
                <anchor moveWithCells="1">
                  <from>
                    <xdr:col>2</xdr:col>
                    <xdr:colOff>276225</xdr:colOff>
                    <xdr:row>29</xdr:row>
                    <xdr:rowOff>76200</xdr:rowOff>
                  </from>
                  <to>
                    <xdr:col>2</xdr:col>
                    <xdr:colOff>581025</xdr:colOff>
                    <xdr:row>29</xdr:row>
                    <xdr:rowOff>257175</xdr:rowOff>
                  </to>
                </anchor>
              </controlPr>
            </control>
          </mc:Choice>
        </mc:AlternateContent>
        <mc:AlternateContent xmlns:mc="http://schemas.openxmlformats.org/markup-compatibility/2006">
          <mc:Choice Requires="x14">
            <control shapeId="11298" r:id="rId18" name="Check Box 34">
              <controlPr defaultSize="0" autoFill="0" autoLine="0" autoPict="0">
                <anchor moveWithCells="1">
                  <from>
                    <xdr:col>2</xdr:col>
                    <xdr:colOff>266700</xdr:colOff>
                    <xdr:row>9</xdr:row>
                    <xdr:rowOff>200025</xdr:rowOff>
                  </from>
                  <to>
                    <xdr:col>2</xdr:col>
                    <xdr:colOff>571500</xdr:colOff>
                    <xdr:row>9</xdr:row>
                    <xdr:rowOff>381000</xdr:rowOff>
                  </to>
                </anchor>
              </controlPr>
            </control>
          </mc:Choice>
        </mc:AlternateContent>
        <mc:AlternateContent xmlns:mc="http://schemas.openxmlformats.org/markup-compatibility/2006">
          <mc:Choice Requires="x14">
            <control shapeId="11299" r:id="rId19" name="Check Box 35">
              <controlPr defaultSize="0" autoFill="0" autoLine="0" autoPict="0">
                <anchor moveWithCells="1">
                  <from>
                    <xdr:col>2</xdr:col>
                    <xdr:colOff>285750</xdr:colOff>
                    <xdr:row>10</xdr:row>
                    <xdr:rowOff>171450</xdr:rowOff>
                  </from>
                  <to>
                    <xdr:col>2</xdr:col>
                    <xdr:colOff>590550</xdr:colOff>
                    <xdr:row>10</xdr:row>
                    <xdr:rowOff>342900</xdr:rowOff>
                  </to>
                </anchor>
              </controlPr>
            </control>
          </mc:Choice>
        </mc:AlternateContent>
        <mc:AlternateContent xmlns:mc="http://schemas.openxmlformats.org/markup-compatibility/2006">
          <mc:Choice Requires="x14">
            <control shapeId="11301" r:id="rId20" name="Check Box 37">
              <controlPr defaultSize="0" autoFill="0" autoLine="0" autoPict="0">
                <anchor moveWithCells="1">
                  <from>
                    <xdr:col>2</xdr:col>
                    <xdr:colOff>276225</xdr:colOff>
                    <xdr:row>13</xdr:row>
                    <xdr:rowOff>85725</xdr:rowOff>
                  </from>
                  <to>
                    <xdr:col>2</xdr:col>
                    <xdr:colOff>581025</xdr:colOff>
                    <xdr:row>13</xdr:row>
                    <xdr:rowOff>257175</xdr:rowOff>
                  </to>
                </anchor>
              </controlPr>
            </control>
          </mc:Choice>
        </mc:AlternateContent>
        <mc:AlternateContent xmlns:mc="http://schemas.openxmlformats.org/markup-compatibility/2006">
          <mc:Choice Requires="x14">
            <control shapeId="11302" r:id="rId21" name="Check Box 38">
              <controlPr defaultSize="0" autoFill="0" autoLine="0" autoPict="0">
                <anchor moveWithCells="1">
                  <from>
                    <xdr:col>2</xdr:col>
                    <xdr:colOff>276225</xdr:colOff>
                    <xdr:row>15</xdr:row>
                    <xdr:rowOff>85725</xdr:rowOff>
                  </from>
                  <to>
                    <xdr:col>2</xdr:col>
                    <xdr:colOff>581025</xdr:colOff>
                    <xdr:row>15</xdr:row>
                    <xdr:rowOff>257175</xdr:rowOff>
                  </to>
                </anchor>
              </controlPr>
            </control>
          </mc:Choice>
        </mc:AlternateContent>
        <mc:AlternateContent xmlns:mc="http://schemas.openxmlformats.org/markup-compatibility/2006">
          <mc:Choice Requires="x14">
            <control shapeId="11303" r:id="rId22" name="Check Box 39">
              <controlPr defaultSize="0" autoFill="0" autoLine="0" autoPict="0">
                <anchor moveWithCells="1">
                  <from>
                    <xdr:col>2</xdr:col>
                    <xdr:colOff>276225</xdr:colOff>
                    <xdr:row>16</xdr:row>
                    <xdr:rowOff>85725</xdr:rowOff>
                  </from>
                  <to>
                    <xdr:col>2</xdr:col>
                    <xdr:colOff>581025</xdr:colOff>
                    <xdr:row>16</xdr:row>
                    <xdr:rowOff>257175</xdr:rowOff>
                  </to>
                </anchor>
              </controlPr>
            </control>
          </mc:Choice>
        </mc:AlternateContent>
        <mc:AlternateContent xmlns:mc="http://schemas.openxmlformats.org/markup-compatibility/2006">
          <mc:Choice Requires="x14">
            <control shapeId="11305" r:id="rId23" name="Check Box 41">
              <controlPr defaultSize="0" autoFill="0" autoLine="0" autoPict="0">
                <anchor moveWithCells="1">
                  <from>
                    <xdr:col>2</xdr:col>
                    <xdr:colOff>276225</xdr:colOff>
                    <xdr:row>17</xdr:row>
                    <xdr:rowOff>85725</xdr:rowOff>
                  </from>
                  <to>
                    <xdr:col>2</xdr:col>
                    <xdr:colOff>581025</xdr:colOff>
                    <xdr:row>17</xdr:row>
                    <xdr:rowOff>257175</xdr:rowOff>
                  </to>
                </anchor>
              </controlPr>
            </control>
          </mc:Choice>
        </mc:AlternateContent>
        <mc:AlternateContent xmlns:mc="http://schemas.openxmlformats.org/markup-compatibility/2006">
          <mc:Choice Requires="x14">
            <control shapeId="11307" r:id="rId24" name="Check Box 43">
              <controlPr defaultSize="0" autoFill="0" autoLine="0" autoPict="0">
                <anchor moveWithCells="1">
                  <from>
                    <xdr:col>2</xdr:col>
                    <xdr:colOff>276225</xdr:colOff>
                    <xdr:row>11</xdr:row>
                    <xdr:rowOff>190500</xdr:rowOff>
                  </from>
                  <to>
                    <xdr:col>2</xdr:col>
                    <xdr:colOff>581025</xdr:colOff>
                    <xdr:row>11</xdr:row>
                    <xdr:rowOff>361950</xdr:rowOff>
                  </to>
                </anchor>
              </controlPr>
            </control>
          </mc:Choice>
        </mc:AlternateContent>
        <mc:AlternateContent xmlns:mc="http://schemas.openxmlformats.org/markup-compatibility/2006">
          <mc:Choice Requires="x14">
            <control shapeId="11308" r:id="rId25" name="Check Box 44">
              <controlPr defaultSize="0" autoFill="0" autoLine="0" autoPict="0">
                <anchor moveWithCells="1">
                  <from>
                    <xdr:col>2</xdr:col>
                    <xdr:colOff>276225</xdr:colOff>
                    <xdr:row>12</xdr:row>
                    <xdr:rowOff>95250</xdr:rowOff>
                  </from>
                  <to>
                    <xdr:col>2</xdr:col>
                    <xdr:colOff>581025</xdr:colOff>
                    <xdr:row>12</xdr:row>
                    <xdr:rowOff>266700</xdr:rowOff>
                  </to>
                </anchor>
              </controlPr>
            </control>
          </mc:Choice>
        </mc:AlternateContent>
        <mc:AlternateContent xmlns:mc="http://schemas.openxmlformats.org/markup-compatibility/2006">
          <mc:Choice Requires="x14">
            <control shapeId="11309" r:id="rId26" name="Check Box 45">
              <controlPr defaultSize="0" autoFill="0" autoLine="0" autoPict="0">
                <anchor moveWithCells="1">
                  <from>
                    <xdr:col>2</xdr:col>
                    <xdr:colOff>285750</xdr:colOff>
                    <xdr:row>6</xdr:row>
                    <xdr:rowOff>133350</xdr:rowOff>
                  </from>
                  <to>
                    <xdr:col>2</xdr:col>
                    <xdr:colOff>590550</xdr:colOff>
                    <xdr:row>6</xdr:row>
                    <xdr:rowOff>314325</xdr:rowOff>
                  </to>
                </anchor>
              </controlPr>
            </control>
          </mc:Choice>
        </mc:AlternateContent>
        <mc:AlternateContent xmlns:mc="http://schemas.openxmlformats.org/markup-compatibility/2006">
          <mc:Choice Requires="x14">
            <control shapeId="11310" r:id="rId27" name="Check Box 46">
              <controlPr defaultSize="0" autoFill="0" autoLine="0" autoPict="0">
                <anchor moveWithCells="1">
                  <from>
                    <xdr:col>2</xdr:col>
                    <xdr:colOff>276225</xdr:colOff>
                    <xdr:row>14</xdr:row>
                    <xdr:rowOff>85725</xdr:rowOff>
                  </from>
                  <to>
                    <xdr:col>2</xdr:col>
                    <xdr:colOff>581025</xdr:colOff>
                    <xdr:row>14</xdr:row>
                    <xdr:rowOff>257175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N84"/>
  <sheetViews>
    <sheetView topLeftCell="A58" zoomScaleNormal="100" workbookViewId="0">
      <selection activeCell="H19" sqref="H1:K1048576"/>
    </sheetView>
  </sheetViews>
  <sheetFormatPr defaultColWidth="9" defaultRowHeight="15.75"/>
  <cols>
    <col min="1" max="1" width="9" style="5"/>
    <col min="2" max="2" width="70.125" style="4" customWidth="1"/>
    <col min="3" max="3" width="16.625" style="17" customWidth="1"/>
    <col min="4" max="4" width="10" style="8" customWidth="1"/>
    <col min="5" max="5" width="10.25" style="8" hidden="1" customWidth="1"/>
    <col min="6" max="6" width="19.875" style="113" customWidth="1"/>
    <col min="7" max="7" width="9" style="4" customWidth="1"/>
    <col min="8" max="10" width="9" style="4" hidden="1" customWidth="1"/>
    <col min="11" max="11" width="0" style="4" hidden="1" customWidth="1"/>
    <col min="12" max="12" width="9" style="4"/>
    <col min="13" max="13" width="20.75" style="4" customWidth="1"/>
    <col min="14" max="16384" width="9" style="4"/>
  </cols>
  <sheetData>
    <row r="1" spans="1:14" ht="25.5" customHeight="1">
      <c r="A1" s="535" t="s">
        <v>458</v>
      </c>
      <c r="B1" s="535"/>
      <c r="D1" s="487"/>
      <c r="E1" s="487"/>
      <c r="F1" s="487"/>
      <c r="G1" s="483"/>
      <c r="H1" s="483"/>
      <c r="I1" s="483"/>
      <c r="J1" s="483"/>
      <c r="K1" s="483"/>
      <c r="L1" s="483"/>
      <c r="M1" s="483"/>
      <c r="N1" s="483"/>
    </row>
    <row r="3" spans="1:14" ht="22.5" customHeight="1">
      <c r="A3" s="511" t="s">
        <v>38</v>
      </c>
      <c r="B3" s="511"/>
      <c r="D3" s="487"/>
      <c r="E3" s="487"/>
      <c r="F3" s="487"/>
      <c r="G3" s="483"/>
      <c r="H3" s="483"/>
      <c r="I3" s="483"/>
      <c r="J3" s="483"/>
      <c r="K3" s="483"/>
      <c r="L3" s="483"/>
      <c r="M3" s="483"/>
      <c r="N3" s="483"/>
    </row>
    <row r="4" spans="1:14" ht="22.5" customHeight="1" thickBot="1">
      <c r="A4" s="543" t="s">
        <v>407</v>
      </c>
      <c r="B4" s="543"/>
      <c r="C4" s="543"/>
      <c r="D4" s="487"/>
      <c r="E4" s="487"/>
      <c r="F4" s="487"/>
      <c r="G4" s="483"/>
      <c r="H4" s="483"/>
      <c r="I4" s="483"/>
      <c r="J4" s="483"/>
      <c r="K4" s="483"/>
      <c r="L4" s="483"/>
      <c r="M4" s="483"/>
      <c r="N4" s="483"/>
    </row>
    <row r="5" spans="1:14" ht="35.25" customHeight="1" thickTop="1" thickBot="1">
      <c r="A5" s="514" t="s">
        <v>459</v>
      </c>
      <c r="B5" s="544"/>
      <c r="C5" s="309" t="s">
        <v>42</v>
      </c>
      <c r="D5" s="22" t="s">
        <v>46</v>
      </c>
      <c r="E5" s="7" t="s">
        <v>47</v>
      </c>
      <c r="F5" s="487"/>
      <c r="G5" s="483"/>
      <c r="H5" s="483"/>
      <c r="I5" s="483"/>
      <c r="J5" s="483"/>
      <c r="K5" s="483"/>
      <c r="L5" s="483"/>
      <c r="M5" s="483"/>
      <c r="N5" s="483"/>
    </row>
    <row r="6" spans="1:14" s="133" customFormat="1" ht="42" customHeight="1" thickTop="1">
      <c r="A6" s="134" t="s">
        <v>460</v>
      </c>
      <c r="B6" s="338" t="s">
        <v>461</v>
      </c>
      <c r="C6" s="342" t="b">
        <v>0</v>
      </c>
      <c r="D6" s="170">
        <v>6</v>
      </c>
      <c r="E6" s="487">
        <f t="shared" ref="E6:E12" si="0">IF(C6,D6,0)</f>
        <v>0</v>
      </c>
      <c r="F6" s="487"/>
      <c r="G6" s="483"/>
      <c r="H6" s="483"/>
      <c r="I6" s="483"/>
      <c r="J6" s="483"/>
      <c r="K6" s="483"/>
      <c r="L6" s="483"/>
      <c r="M6" s="483"/>
      <c r="N6" s="483"/>
    </row>
    <row r="7" spans="1:14" s="149" customFormat="1" ht="30" customHeight="1">
      <c r="A7" s="134" t="s">
        <v>462</v>
      </c>
      <c r="B7" s="339" t="s">
        <v>463</v>
      </c>
      <c r="C7" s="343" t="b">
        <v>0</v>
      </c>
      <c r="D7" s="170">
        <v>8</v>
      </c>
      <c r="E7" s="487">
        <f t="shared" si="0"/>
        <v>0</v>
      </c>
      <c r="F7" s="487"/>
      <c r="G7" s="483"/>
      <c r="H7" s="483"/>
      <c r="I7" s="483"/>
      <c r="J7" s="483"/>
      <c r="K7" s="483"/>
      <c r="L7" s="483"/>
      <c r="M7" s="483"/>
      <c r="N7" s="483"/>
    </row>
    <row r="8" spans="1:14" s="142" customFormat="1" ht="43.5" customHeight="1">
      <c r="A8" s="134" t="s">
        <v>464</v>
      </c>
      <c r="B8" s="350" t="s">
        <v>465</v>
      </c>
      <c r="C8" s="343" t="b">
        <v>0</v>
      </c>
      <c r="D8" s="170">
        <v>10</v>
      </c>
      <c r="E8" s="487">
        <f t="shared" si="0"/>
        <v>0</v>
      </c>
      <c r="F8" s="487"/>
      <c r="G8" s="483"/>
      <c r="H8" s="483"/>
      <c r="I8" s="483"/>
      <c r="J8" s="539"/>
      <c r="K8" s="540"/>
      <c r="L8" s="540"/>
      <c r="M8" s="541"/>
      <c r="N8" s="10"/>
    </row>
    <row r="9" spans="1:14" s="215" customFormat="1" ht="30.75" customHeight="1">
      <c r="A9" s="134" t="s">
        <v>466</v>
      </c>
      <c r="B9" s="339" t="s">
        <v>467</v>
      </c>
      <c r="C9" s="343" t="b">
        <v>0</v>
      </c>
      <c r="D9" s="170">
        <v>7</v>
      </c>
      <c r="E9" s="487">
        <f t="shared" si="0"/>
        <v>0</v>
      </c>
      <c r="F9" s="487"/>
      <c r="G9" s="483"/>
      <c r="H9" s="483"/>
      <c r="I9" s="483"/>
      <c r="J9" s="484"/>
      <c r="K9" s="485"/>
      <c r="L9" s="485"/>
      <c r="M9" s="486"/>
      <c r="N9" s="483"/>
    </row>
    <row r="10" spans="1:14" s="215" customFormat="1" ht="30.75" customHeight="1">
      <c r="A10" s="134" t="s">
        <v>468</v>
      </c>
      <c r="B10" s="339" t="s">
        <v>469</v>
      </c>
      <c r="C10" s="343" t="b">
        <v>0</v>
      </c>
      <c r="D10" s="170">
        <v>7</v>
      </c>
      <c r="E10" s="487">
        <f t="shared" si="0"/>
        <v>0</v>
      </c>
      <c r="F10" s="487"/>
      <c r="G10" s="483"/>
      <c r="H10" s="483"/>
      <c r="I10" s="483"/>
      <c r="J10" s="484"/>
      <c r="K10" s="485"/>
      <c r="L10" s="485"/>
      <c r="M10" s="486"/>
      <c r="N10" s="483"/>
    </row>
    <row r="11" spans="1:14" s="133" customFormat="1" ht="30" customHeight="1">
      <c r="A11" s="134" t="s">
        <v>470</v>
      </c>
      <c r="B11" s="339" t="s">
        <v>471</v>
      </c>
      <c r="C11" s="343" t="b">
        <v>0</v>
      </c>
      <c r="D11" s="170">
        <v>5</v>
      </c>
      <c r="E11" s="487">
        <f t="shared" si="0"/>
        <v>0</v>
      </c>
      <c r="F11" s="500"/>
      <c r="G11" s="483"/>
      <c r="H11" s="483"/>
      <c r="I11" s="483"/>
      <c r="J11" s="483"/>
      <c r="K11" s="483"/>
      <c r="L11" s="483"/>
      <c r="M11" s="483"/>
      <c r="N11" s="483"/>
    </row>
    <row r="12" spans="1:14" s="142" customFormat="1" ht="43.5" customHeight="1">
      <c r="A12" s="134" t="s">
        <v>472</v>
      </c>
      <c r="B12" s="339" t="s">
        <v>473</v>
      </c>
      <c r="C12" s="343" t="b">
        <v>0</v>
      </c>
      <c r="D12" s="170">
        <v>7</v>
      </c>
      <c r="E12" s="487">
        <f t="shared" si="0"/>
        <v>0</v>
      </c>
      <c r="F12" s="500"/>
      <c r="G12" s="483"/>
      <c r="H12" s="483"/>
      <c r="I12" s="483"/>
      <c r="J12" s="483"/>
      <c r="K12" s="483"/>
      <c r="L12" s="503"/>
      <c r="M12" s="483"/>
      <c r="N12" s="483"/>
    </row>
    <row r="13" spans="1:14" ht="42" customHeight="1">
      <c r="A13" s="134" t="s">
        <v>474</v>
      </c>
      <c r="B13" s="339" t="s">
        <v>475</v>
      </c>
      <c r="C13" s="343" t="b">
        <v>0</v>
      </c>
      <c r="D13" s="170">
        <v>3</v>
      </c>
      <c r="E13" s="487">
        <f>IF(C13,D13,0)</f>
        <v>0</v>
      </c>
      <c r="F13" s="487"/>
      <c r="G13" s="483"/>
      <c r="H13" s="483"/>
      <c r="I13" s="483"/>
      <c r="J13" s="483"/>
      <c r="K13" s="483"/>
      <c r="L13" s="483"/>
      <c r="M13" s="483"/>
      <c r="N13" s="483"/>
    </row>
    <row r="14" spans="1:14" ht="40.5" customHeight="1">
      <c r="A14" s="134" t="s">
        <v>476</v>
      </c>
      <c r="B14" s="339" t="s">
        <v>477</v>
      </c>
      <c r="C14" s="343" t="b">
        <v>0</v>
      </c>
      <c r="D14" s="170">
        <v>6</v>
      </c>
      <c r="E14" s="487">
        <f t="shared" ref="E14:E47" si="1">IF(C14,D14,0)</f>
        <v>0</v>
      </c>
      <c r="F14" s="487"/>
      <c r="G14" s="483"/>
      <c r="H14" s="483"/>
      <c r="I14" s="483"/>
      <c r="J14" s="483"/>
      <c r="K14" s="483"/>
      <c r="L14" s="483"/>
      <c r="M14" s="483"/>
      <c r="N14" s="483"/>
    </row>
    <row r="15" spans="1:14" s="143" customFormat="1" ht="41.25" customHeight="1">
      <c r="A15" s="134" t="s">
        <v>478</v>
      </c>
      <c r="B15" s="339" t="s">
        <v>479</v>
      </c>
      <c r="C15" s="343" t="b">
        <v>0</v>
      </c>
      <c r="D15" s="170">
        <v>5</v>
      </c>
      <c r="E15" s="487">
        <f t="shared" si="1"/>
        <v>0</v>
      </c>
      <c r="F15" s="487"/>
      <c r="G15" s="483"/>
      <c r="H15" s="483"/>
      <c r="I15" s="483"/>
      <c r="J15" s="483"/>
      <c r="K15" s="483"/>
      <c r="L15" s="483"/>
      <c r="M15" s="483"/>
      <c r="N15" s="483"/>
    </row>
    <row r="16" spans="1:14" s="122" customFormat="1" ht="40.5" customHeight="1">
      <c r="A16" s="134" t="s">
        <v>480</v>
      </c>
      <c r="B16" s="339" t="s">
        <v>481</v>
      </c>
      <c r="C16" s="343" t="b">
        <v>0</v>
      </c>
      <c r="D16" s="170">
        <v>10</v>
      </c>
      <c r="E16" s="487">
        <f t="shared" si="1"/>
        <v>0</v>
      </c>
      <c r="F16" s="487"/>
      <c r="G16" s="483"/>
      <c r="H16" s="483"/>
      <c r="I16" s="483"/>
      <c r="J16" s="483"/>
      <c r="K16" s="483"/>
      <c r="L16" s="483"/>
      <c r="M16" s="483"/>
      <c r="N16" s="483"/>
    </row>
    <row r="17" spans="1:9" s="122" customFormat="1" ht="38.25" customHeight="1">
      <c r="A17" s="134" t="s">
        <v>482</v>
      </c>
      <c r="B17" s="339" t="s">
        <v>483</v>
      </c>
      <c r="C17" s="343" t="b">
        <v>0</v>
      </c>
      <c r="D17" s="170">
        <v>7</v>
      </c>
      <c r="E17" s="487">
        <f t="shared" si="1"/>
        <v>0</v>
      </c>
      <c r="F17" s="487"/>
      <c r="G17" s="483"/>
      <c r="H17" s="483"/>
      <c r="I17" s="483"/>
    </row>
    <row r="18" spans="1:9" s="122" customFormat="1" ht="32.25" customHeight="1">
      <c r="A18" s="134" t="s">
        <v>484</v>
      </c>
      <c r="B18" s="339" t="s">
        <v>485</v>
      </c>
      <c r="C18" s="343" t="b">
        <v>0</v>
      </c>
      <c r="D18" s="170">
        <v>1</v>
      </c>
      <c r="E18" s="487">
        <f t="shared" si="1"/>
        <v>0</v>
      </c>
      <c r="F18" s="165"/>
      <c r="G18" s="483"/>
      <c r="H18" s="483"/>
      <c r="I18" s="483"/>
    </row>
    <row r="19" spans="1:9" s="142" customFormat="1" ht="43.5" customHeight="1">
      <c r="A19" s="134" t="s">
        <v>486</v>
      </c>
      <c r="B19" s="350" t="s">
        <v>487</v>
      </c>
      <c r="C19" s="343" t="b">
        <v>0</v>
      </c>
      <c r="D19" s="170">
        <v>1</v>
      </c>
      <c r="E19" s="487">
        <f t="shared" si="1"/>
        <v>0</v>
      </c>
      <c r="F19" s="165"/>
      <c r="G19" s="483"/>
      <c r="H19" s="483"/>
      <c r="I19" s="483"/>
    </row>
    <row r="20" spans="1:9" s="142" customFormat="1" ht="41.25" customHeight="1">
      <c r="A20" s="134" t="s">
        <v>488</v>
      </c>
      <c r="B20" s="339" t="s">
        <v>489</v>
      </c>
      <c r="C20" s="343" t="b">
        <v>0</v>
      </c>
      <c r="D20" s="170">
        <v>1</v>
      </c>
      <c r="E20" s="487">
        <f t="shared" si="1"/>
        <v>0</v>
      </c>
      <c r="F20" s="165"/>
      <c r="G20" s="483"/>
      <c r="H20" s="483"/>
      <c r="I20" s="483"/>
    </row>
    <row r="21" spans="1:9" s="142" customFormat="1" ht="30" customHeight="1">
      <c r="A21" s="134" t="s">
        <v>490</v>
      </c>
      <c r="B21" s="339" t="s">
        <v>491</v>
      </c>
      <c r="C21" s="343" t="b">
        <v>0</v>
      </c>
      <c r="D21" s="170">
        <v>1</v>
      </c>
      <c r="E21" s="487">
        <f t="shared" si="1"/>
        <v>0</v>
      </c>
      <c r="F21" s="165"/>
      <c r="G21" s="483"/>
      <c r="H21" s="483"/>
      <c r="I21" s="483"/>
    </row>
    <row r="22" spans="1:9" s="140" customFormat="1" ht="42.75" customHeight="1">
      <c r="A22" s="134" t="s">
        <v>492</v>
      </c>
      <c r="B22" s="351" t="s">
        <v>493</v>
      </c>
      <c r="C22" s="343" t="b">
        <v>0</v>
      </c>
      <c r="D22" s="170">
        <v>1</v>
      </c>
      <c r="E22" s="487">
        <f t="shared" si="1"/>
        <v>0</v>
      </c>
      <c r="F22" s="138"/>
      <c r="G22" s="483"/>
      <c r="H22" s="483"/>
      <c r="I22" s="483"/>
    </row>
    <row r="23" spans="1:9" s="122" customFormat="1" ht="30" customHeight="1">
      <c r="A23" s="134" t="s">
        <v>494</v>
      </c>
      <c r="B23" s="339" t="s">
        <v>495</v>
      </c>
      <c r="C23" s="343" t="b">
        <v>0</v>
      </c>
      <c r="D23" s="170">
        <v>6</v>
      </c>
      <c r="E23" s="487">
        <f t="shared" si="1"/>
        <v>0</v>
      </c>
      <c r="F23" s="487"/>
      <c r="G23" s="483"/>
      <c r="H23" s="483"/>
      <c r="I23" s="483"/>
    </row>
    <row r="24" spans="1:9" s="122" customFormat="1" ht="39.75" customHeight="1">
      <c r="A24" s="134" t="s">
        <v>496</v>
      </c>
      <c r="B24" s="351" t="s">
        <v>497</v>
      </c>
      <c r="C24" s="343" t="b">
        <v>0</v>
      </c>
      <c r="D24" s="170">
        <v>5</v>
      </c>
      <c r="E24" s="487">
        <f t="shared" si="1"/>
        <v>0</v>
      </c>
      <c r="F24" s="487"/>
      <c r="G24" s="483"/>
      <c r="H24" s="483"/>
      <c r="I24" s="483"/>
    </row>
    <row r="25" spans="1:9" s="193" customFormat="1" ht="30" customHeight="1">
      <c r="A25" s="134" t="s">
        <v>498</v>
      </c>
      <c r="B25" s="352" t="s">
        <v>499</v>
      </c>
      <c r="C25" s="343" t="b">
        <v>0</v>
      </c>
      <c r="D25" s="170">
        <v>5</v>
      </c>
      <c r="E25" s="487">
        <f t="shared" si="1"/>
        <v>0</v>
      </c>
      <c r="F25" s="487"/>
      <c r="G25" s="483"/>
      <c r="H25" s="483"/>
      <c r="I25" s="483"/>
    </row>
    <row r="26" spans="1:9" s="122" customFormat="1" ht="38.25" customHeight="1">
      <c r="A26" s="134" t="s">
        <v>500</v>
      </c>
      <c r="B26" s="339" t="s">
        <v>501</v>
      </c>
      <c r="C26" s="343" t="b">
        <v>0</v>
      </c>
      <c r="D26" s="170">
        <v>5</v>
      </c>
      <c r="E26" s="487">
        <f t="shared" si="1"/>
        <v>0</v>
      </c>
      <c r="F26" s="487"/>
      <c r="G26" s="483"/>
      <c r="H26" s="483"/>
      <c r="I26" s="483"/>
    </row>
    <row r="27" spans="1:9" s="122" customFormat="1" ht="33.75" customHeight="1">
      <c r="A27" s="134" t="s">
        <v>502</v>
      </c>
      <c r="B27" s="339" t="s">
        <v>503</v>
      </c>
      <c r="C27" s="343" t="b">
        <v>0</v>
      </c>
      <c r="D27" s="170">
        <v>7</v>
      </c>
      <c r="E27" s="487">
        <f t="shared" si="1"/>
        <v>0</v>
      </c>
      <c r="F27" s="165"/>
      <c r="G27" s="483"/>
      <c r="H27" s="483"/>
      <c r="I27" s="483"/>
    </row>
    <row r="28" spans="1:9" s="122" customFormat="1" ht="39" customHeight="1">
      <c r="A28" s="134" t="s">
        <v>504</v>
      </c>
      <c r="B28" s="339" t="s">
        <v>505</v>
      </c>
      <c r="C28" s="343" t="b">
        <v>0</v>
      </c>
      <c r="D28" s="170">
        <v>8</v>
      </c>
      <c r="E28" s="487">
        <f t="shared" si="1"/>
        <v>0</v>
      </c>
      <c r="F28" s="165"/>
      <c r="G28" s="483"/>
      <c r="H28" s="483"/>
      <c r="I28" s="483"/>
    </row>
    <row r="29" spans="1:9" s="146" customFormat="1" ht="28.5" customHeight="1">
      <c r="A29" s="134" t="s">
        <v>506</v>
      </c>
      <c r="B29" s="351" t="s">
        <v>507</v>
      </c>
      <c r="C29" s="343" t="b">
        <v>0</v>
      </c>
      <c r="D29" s="170">
        <v>5</v>
      </c>
      <c r="E29" s="487">
        <f t="shared" si="1"/>
        <v>0</v>
      </c>
      <c r="F29" s="165"/>
      <c r="G29" s="483"/>
      <c r="H29" s="483">
        <f>IF(C29,1,0)</f>
        <v>0</v>
      </c>
      <c r="I29" s="483">
        <f>SUM(H29:H30)</f>
        <v>0</v>
      </c>
    </row>
    <row r="30" spans="1:9" s="465" customFormat="1" ht="32.25" customHeight="1">
      <c r="A30" s="134"/>
      <c r="B30" s="358" t="s">
        <v>508</v>
      </c>
      <c r="C30" s="343" t="b">
        <v>0</v>
      </c>
      <c r="D30" s="170"/>
      <c r="E30" s="487">
        <f>IF(C30,D29,0)</f>
        <v>0</v>
      </c>
      <c r="F30" s="165" t="str">
        <f>IF(I29&gt;1,"Entry error, select one answer","")</f>
        <v/>
      </c>
      <c r="G30" s="483"/>
      <c r="H30" s="483">
        <f>IF(C30,1,0)</f>
        <v>0</v>
      </c>
      <c r="I30" s="483"/>
    </row>
    <row r="31" spans="1:9" s="146" customFormat="1" ht="39.75" customHeight="1">
      <c r="A31" s="134" t="s">
        <v>509</v>
      </c>
      <c r="B31" s="339" t="s">
        <v>510</v>
      </c>
      <c r="C31" s="343" t="b">
        <v>0</v>
      </c>
      <c r="D31" s="170">
        <v>4</v>
      </c>
      <c r="E31" s="487">
        <f t="shared" si="1"/>
        <v>0</v>
      </c>
      <c r="F31" s="487"/>
      <c r="G31" s="483"/>
      <c r="H31" s="483"/>
      <c r="I31" s="483"/>
    </row>
    <row r="32" spans="1:9" s="146" customFormat="1" ht="42" customHeight="1">
      <c r="A32" s="134" t="s">
        <v>511</v>
      </c>
      <c r="B32" s="339" t="s">
        <v>512</v>
      </c>
      <c r="C32" s="343" t="b">
        <v>0</v>
      </c>
      <c r="D32" s="170">
        <v>1</v>
      </c>
      <c r="E32" s="487">
        <f t="shared" si="1"/>
        <v>0</v>
      </c>
      <c r="F32" s="138"/>
      <c r="G32" s="483"/>
      <c r="H32" s="483"/>
      <c r="I32" s="483"/>
    </row>
    <row r="33" spans="1:6" s="146" customFormat="1" ht="30" customHeight="1">
      <c r="A33" s="134" t="s">
        <v>513</v>
      </c>
      <c r="B33" s="339" t="s">
        <v>514</v>
      </c>
      <c r="C33" s="343" t="b">
        <v>0</v>
      </c>
      <c r="D33" s="170">
        <v>7</v>
      </c>
      <c r="E33" s="487">
        <f t="shared" si="1"/>
        <v>0</v>
      </c>
      <c r="F33" s="487"/>
    </row>
    <row r="34" spans="1:6" s="146" customFormat="1" ht="30" customHeight="1">
      <c r="A34" s="134" t="s">
        <v>515</v>
      </c>
      <c r="B34" s="339" t="s">
        <v>516</v>
      </c>
      <c r="C34" s="343" t="b">
        <v>0</v>
      </c>
      <c r="D34" s="170">
        <v>5</v>
      </c>
      <c r="E34" s="487">
        <f t="shared" si="1"/>
        <v>0</v>
      </c>
      <c r="F34" s="165"/>
    </row>
    <row r="35" spans="1:6" s="146" customFormat="1" ht="30" customHeight="1">
      <c r="A35" s="134" t="s">
        <v>517</v>
      </c>
      <c r="B35" s="351" t="s">
        <v>518</v>
      </c>
      <c r="C35" s="343" t="b">
        <v>0</v>
      </c>
      <c r="D35" s="170">
        <v>5</v>
      </c>
      <c r="E35" s="487">
        <f t="shared" si="1"/>
        <v>0</v>
      </c>
      <c r="F35" s="487"/>
    </row>
    <row r="36" spans="1:6" s="146" customFormat="1" ht="30" customHeight="1">
      <c r="A36" s="134" t="s">
        <v>519</v>
      </c>
      <c r="B36" s="347" t="s">
        <v>520</v>
      </c>
      <c r="C36" s="343" t="b">
        <v>0</v>
      </c>
      <c r="D36" s="170">
        <v>6</v>
      </c>
      <c r="E36" s="487">
        <f t="shared" si="1"/>
        <v>0</v>
      </c>
      <c r="F36" s="487"/>
    </row>
    <row r="37" spans="1:6" s="146" customFormat="1" ht="30" customHeight="1">
      <c r="A37" s="134" t="s">
        <v>521</v>
      </c>
      <c r="B37" s="347" t="s">
        <v>522</v>
      </c>
      <c r="C37" s="343" t="b">
        <v>0</v>
      </c>
      <c r="D37" s="170">
        <v>7</v>
      </c>
      <c r="E37" s="487">
        <f t="shared" si="1"/>
        <v>0</v>
      </c>
      <c r="F37" s="487"/>
    </row>
    <row r="38" spans="1:6" s="146" customFormat="1" ht="30" customHeight="1">
      <c r="A38" s="134" t="s">
        <v>523</v>
      </c>
      <c r="B38" s="354" t="s">
        <v>524</v>
      </c>
      <c r="C38" s="343" t="b">
        <v>0</v>
      </c>
      <c r="D38" s="170">
        <v>5</v>
      </c>
      <c r="E38" s="487">
        <f t="shared" si="1"/>
        <v>0</v>
      </c>
      <c r="F38" s="487"/>
    </row>
    <row r="39" spans="1:6" s="146" customFormat="1" ht="37.5" customHeight="1">
      <c r="A39" s="134" t="s">
        <v>525</v>
      </c>
      <c r="B39" s="350" t="s">
        <v>526</v>
      </c>
      <c r="C39" s="343" t="b">
        <v>0</v>
      </c>
      <c r="D39" s="170">
        <v>5</v>
      </c>
      <c r="E39" s="487">
        <f t="shared" si="1"/>
        <v>0</v>
      </c>
      <c r="F39" s="165"/>
    </row>
    <row r="40" spans="1:6" s="146" customFormat="1" ht="30.75" customHeight="1">
      <c r="A40" s="134" t="s">
        <v>527</v>
      </c>
      <c r="B40" s="350" t="s">
        <v>528</v>
      </c>
      <c r="C40" s="343" t="b">
        <v>0</v>
      </c>
      <c r="D40" s="170">
        <v>2</v>
      </c>
      <c r="E40" s="487">
        <f t="shared" si="1"/>
        <v>0</v>
      </c>
      <c r="F40" s="487"/>
    </row>
    <row r="41" spans="1:6" s="146" customFormat="1" ht="38.25" customHeight="1">
      <c r="A41" s="134" t="s">
        <v>529</v>
      </c>
      <c r="B41" s="339" t="s">
        <v>530</v>
      </c>
      <c r="C41" s="343" t="b">
        <v>0</v>
      </c>
      <c r="D41" s="170">
        <v>4</v>
      </c>
      <c r="E41" s="487">
        <f t="shared" si="1"/>
        <v>0</v>
      </c>
      <c r="F41" s="487"/>
    </row>
    <row r="42" spans="1:6" s="146" customFormat="1" ht="37.5" customHeight="1">
      <c r="A42" s="134" t="s">
        <v>531</v>
      </c>
      <c r="B42" s="339" t="s">
        <v>532</v>
      </c>
      <c r="C42" s="343" t="b">
        <v>0</v>
      </c>
      <c r="D42" s="170">
        <v>6</v>
      </c>
      <c r="E42" s="487">
        <f t="shared" si="1"/>
        <v>0</v>
      </c>
      <c r="F42" s="487"/>
    </row>
    <row r="43" spans="1:6" s="146" customFormat="1" ht="39.75" customHeight="1">
      <c r="A43" s="134" t="s">
        <v>533</v>
      </c>
      <c r="B43" s="347" t="s">
        <v>534</v>
      </c>
      <c r="C43" s="343" t="b">
        <v>0</v>
      </c>
      <c r="D43" s="170">
        <v>6</v>
      </c>
      <c r="E43" s="487">
        <f t="shared" si="1"/>
        <v>0</v>
      </c>
      <c r="F43" s="487"/>
    </row>
    <row r="44" spans="1:6" s="183" customFormat="1" ht="30" customHeight="1">
      <c r="A44" s="134" t="s">
        <v>535</v>
      </c>
      <c r="B44" s="347" t="s">
        <v>536</v>
      </c>
      <c r="C44" s="343" t="b">
        <v>0</v>
      </c>
      <c r="D44" s="170">
        <v>5</v>
      </c>
      <c r="E44" s="487">
        <f t="shared" si="1"/>
        <v>0</v>
      </c>
      <c r="F44" s="487"/>
    </row>
    <row r="45" spans="1:6" s="193" customFormat="1" ht="30" customHeight="1">
      <c r="A45" s="134" t="s">
        <v>537</v>
      </c>
      <c r="B45" s="355" t="s">
        <v>538</v>
      </c>
      <c r="C45" s="343" t="b">
        <v>0</v>
      </c>
      <c r="D45" s="170">
        <v>6</v>
      </c>
      <c r="E45" s="487">
        <f t="shared" si="1"/>
        <v>0</v>
      </c>
      <c r="F45" s="487"/>
    </row>
    <row r="46" spans="1:6" s="146" customFormat="1" ht="31.5" customHeight="1">
      <c r="A46" s="134" t="s">
        <v>539</v>
      </c>
      <c r="B46" s="339" t="s">
        <v>540</v>
      </c>
      <c r="C46" s="343" t="b">
        <v>0</v>
      </c>
      <c r="D46" s="170">
        <v>2</v>
      </c>
      <c r="E46" s="487">
        <f t="shared" si="1"/>
        <v>0</v>
      </c>
      <c r="F46" s="487"/>
    </row>
    <row r="47" spans="1:6" ht="34.5" customHeight="1" thickBot="1">
      <c r="A47" s="134" t="s">
        <v>541</v>
      </c>
      <c r="B47" s="356" t="s">
        <v>542</v>
      </c>
      <c r="C47" s="344" t="b">
        <v>0</v>
      </c>
      <c r="D47" s="170">
        <v>5</v>
      </c>
      <c r="E47" s="487">
        <f t="shared" si="1"/>
        <v>0</v>
      </c>
      <c r="F47" s="165"/>
    </row>
    <row r="48" spans="1:6" ht="30" customHeight="1" thickTop="1" thickBot="1">
      <c r="A48" s="514" t="s">
        <v>543</v>
      </c>
      <c r="B48" s="522"/>
      <c r="C48" s="513"/>
      <c r="D48" s="170"/>
      <c r="E48" s="487"/>
      <c r="F48" s="165"/>
    </row>
    <row r="49" spans="1:9" ht="30" customHeight="1" thickTop="1">
      <c r="A49" s="134" t="s">
        <v>544</v>
      </c>
      <c r="B49" s="338" t="s">
        <v>545</v>
      </c>
      <c r="C49" s="345" t="b">
        <v>0</v>
      </c>
      <c r="D49" s="170">
        <v>2</v>
      </c>
      <c r="E49" s="487">
        <f t="shared" ref="E49:E60" si="2">IF(C49,D49,0)</f>
        <v>0</v>
      </c>
      <c r="F49" s="165"/>
      <c r="G49" s="483"/>
      <c r="H49" s="483"/>
      <c r="I49" s="483"/>
    </row>
    <row r="50" spans="1:9" ht="39.75" customHeight="1">
      <c r="A50" s="134" t="s">
        <v>546</v>
      </c>
      <c r="B50" s="339" t="s">
        <v>547</v>
      </c>
      <c r="C50" s="343" t="b">
        <v>0</v>
      </c>
      <c r="D50" s="170">
        <v>1</v>
      </c>
      <c r="E50" s="487">
        <f t="shared" si="2"/>
        <v>0</v>
      </c>
      <c r="F50" s="487"/>
      <c r="G50" s="483"/>
      <c r="H50" s="483"/>
      <c r="I50" s="483"/>
    </row>
    <row r="51" spans="1:9" ht="60" customHeight="1">
      <c r="A51" s="134" t="s">
        <v>548</v>
      </c>
      <c r="B51" s="339" t="s">
        <v>549</v>
      </c>
      <c r="C51" s="343" t="b">
        <v>0</v>
      </c>
      <c r="D51" s="170">
        <v>3</v>
      </c>
      <c r="E51" s="487">
        <f t="shared" si="2"/>
        <v>0</v>
      </c>
      <c r="F51" s="487"/>
      <c r="G51" s="483"/>
      <c r="H51" s="483"/>
      <c r="I51" s="483"/>
    </row>
    <row r="52" spans="1:9" s="142" customFormat="1" ht="30" customHeight="1">
      <c r="A52" s="134" t="s">
        <v>550</v>
      </c>
      <c r="B52" s="339" t="s">
        <v>551</v>
      </c>
      <c r="C52" s="343" t="b">
        <v>0</v>
      </c>
      <c r="D52" s="170">
        <v>4</v>
      </c>
      <c r="E52" s="487">
        <f t="shared" si="2"/>
        <v>0</v>
      </c>
      <c r="F52" s="487"/>
      <c r="G52" s="483"/>
      <c r="H52" s="483"/>
      <c r="I52" s="483"/>
    </row>
    <row r="53" spans="1:9" s="142" customFormat="1" ht="36.75" customHeight="1">
      <c r="A53" s="134" t="s">
        <v>552</v>
      </c>
      <c r="B53" s="339" t="s">
        <v>553</v>
      </c>
      <c r="C53" s="343" t="b">
        <v>0</v>
      </c>
      <c r="D53" s="170">
        <v>6</v>
      </c>
      <c r="E53" s="487">
        <f t="shared" si="2"/>
        <v>0</v>
      </c>
      <c r="F53" s="165"/>
      <c r="G53" s="483"/>
      <c r="H53" s="483"/>
      <c r="I53" s="483"/>
    </row>
    <row r="54" spans="1:9" s="142" customFormat="1" ht="39" customHeight="1">
      <c r="A54" s="134" t="s">
        <v>554</v>
      </c>
      <c r="B54" s="351" t="s">
        <v>555</v>
      </c>
      <c r="C54" s="343" t="b">
        <v>0</v>
      </c>
      <c r="D54" s="170">
        <v>7</v>
      </c>
      <c r="E54" s="487">
        <f t="shared" si="2"/>
        <v>0</v>
      </c>
      <c r="F54" s="487"/>
      <c r="G54" s="483"/>
      <c r="H54" s="483"/>
      <c r="I54" s="483"/>
    </row>
    <row r="55" spans="1:9" s="142" customFormat="1" ht="37.5" customHeight="1">
      <c r="A55" s="134" t="s">
        <v>556</v>
      </c>
      <c r="B55" s="339" t="s">
        <v>557</v>
      </c>
      <c r="C55" s="343" t="b">
        <v>0</v>
      </c>
      <c r="D55" s="170">
        <v>4</v>
      </c>
      <c r="E55" s="487">
        <f t="shared" si="2"/>
        <v>0</v>
      </c>
      <c r="F55" s="487"/>
      <c r="G55" s="483"/>
      <c r="H55" s="483"/>
      <c r="I55" s="483"/>
    </row>
    <row r="56" spans="1:9" s="142" customFormat="1" ht="42.75" customHeight="1">
      <c r="A56" s="134" t="s">
        <v>558</v>
      </c>
      <c r="B56" s="339" t="s">
        <v>559</v>
      </c>
      <c r="C56" s="343" t="b">
        <v>0</v>
      </c>
      <c r="D56" s="170">
        <v>5</v>
      </c>
      <c r="E56" s="487">
        <f t="shared" si="2"/>
        <v>0</v>
      </c>
      <c r="F56" s="487"/>
      <c r="G56" s="483"/>
      <c r="H56" s="483"/>
      <c r="I56" s="483"/>
    </row>
    <row r="57" spans="1:9" s="142" customFormat="1" ht="30" customHeight="1">
      <c r="A57" s="134" t="s">
        <v>560</v>
      </c>
      <c r="B57" s="339" t="s">
        <v>561</v>
      </c>
      <c r="C57" s="343" t="b">
        <v>0</v>
      </c>
      <c r="D57" s="170">
        <v>5</v>
      </c>
      <c r="E57" s="487">
        <f t="shared" si="2"/>
        <v>0</v>
      </c>
      <c r="F57" s="487"/>
      <c r="G57" s="483"/>
      <c r="H57" s="483"/>
      <c r="I57" s="483"/>
    </row>
    <row r="58" spans="1:9" s="193" customFormat="1" ht="30" customHeight="1" thickBot="1">
      <c r="A58" s="134" t="s">
        <v>562</v>
      </c>
      <c r="B58" s="357" t="s">
        <v>563</v>
      </c>
      <c r="C58" s="344" t="b">
        <v>0</v>
      </c>
      <c r="D58" s="170">
        <v>1</v>
      </c>
      <c r="E58" s="487">
        <f t="shared" si="2"/>
        <v>0</v>
      </c>
      <c r="F58" s="487"/>
      <c r="G58" s="483"/>
      <c r="H58" s="483"/>
      <c r="I58" s="483"/>
    </row>
    <row r="59" spans="1:9" ht="30" customHeight="1" thickTop="1" thickBot="1">
      <c r="A59" s="514" t="s">
        <v>564</v>
      </c>
      <c r="B59" s="522"/>
      <c r="C59" s="513"/>
      <c r="D59" s="170"/>
      <c r="E59" s="487"/>
      <c r="F59" s="487"/>
      <c r="G59" s="483"/>
      <c r="H59" s="483"/>
      <c r="I59" s="483"/>
    </row>
    <row r="60" spans="1:9" ht="30" customHeight="1" thickTop="1">
      <c r="A60" s="134" t="s">
        <v>565</v>
      </c>
      <c r="B60" s="339" t="s">
        <v>566</v>
      </c>
      <c r="C60" s="343" t="b">
        <v>0</v>
      </c>
      <c r="D60" s="170">
        <v>5</v>
      </c>
      <c r="E60" s="487">
        <f t="shared" si="2"/>
        <v>0</v>
      </c>
      <c r="F60" s="487" t="str">
        <f>IF(I60&gt;1,"Entry error, select one answer","")</f>
        <v/>
      </c>
      <c r="G60" s="483"/>
      <c r="H60" s="483">
        <f>IF(C60,1,0)</f>
        <v>0</v>
      </c>
      <c r="I60" s="483">
        <f>SUM(H60:H61)</f>
        <v>0</v>
      </c>
    </row>
    <row r="61" spans="1:9" s="193" customFormat="1" ht="30" customHeight="1">
      <c r="A61" s="134"/>
      <c r="B61" s="358" t="s">
        <v>567</v>
      </c>
      <c r="C61" s="343" t="b">
        <v>0</v>
      </c>
      <c r="D61" s="170"/>
      <c r="E61" s="173">
        <f>IF(C61,D60,0)</f>
        <v>0</v>
      </c>
      <c r="F61" s="487"/>
      <c r="G61" s="483"/>
      <c r="H61" s="483">
        <f>IF(C61,1,0)</f>
        <v>0</v>
      </c>
      <c r="I61" s="483"/>
    </row>
    <row r="62" spans="1:9" ht="30" customHeight="1">
      <c r="A62" s="134" t="s">
        <v>568</v>
      </c>
      <c r="B62" s="359" t="s">
        <v>569</v>
      </c>
      <c r="C62" s="343" t="b">
        <v>0</v>
      </c>
      <c r="D62" s="170">
        <v>10</v>
      </c>
      <c r="E62" s="542">
        <f>IF(C62,D62,0)</f>
        <v>0</v>
      </c>
      <c r="F62" s="138"/>
      <c r="G62" s="483"/>
      <c r="H62" s="483"/>
      <c r="I62" s="483"/>
    </row>
    <row r="63" spans="1:9" s="140" customFormat="1" ht="30" customHeight="1">
      <c r="A63" s="12"/>
      <c r="B63" s="310" t="s">
        <v>570</v>
      </c>
      <c r="C63" s="360"/>
      <c r="D63" s="165"/>
      <c r="E63" s="542"/>
      <c r="F63" s="487"/>
      <c r="G63" s="483"/>
      <c r="H63" s="483"/>
      <c r="I63" s="483"/>
    </row>
    <row r="64" spans="1:9" s="140" customFormat="1" ht="30" customHeight="1">
      <c r="A64" s="12"/>
      <c r="B64" s="310" t="s">
        <v>571</v>
      </c>
      <c r="C64" s="360"/>
      <c r="D64" s="165"/>
      <c r="E64" s="542"/>
      <c r="F64" s="487"/>
      <c r="G64" s="483"/>
      <c r="H64" s="483"/>
      <c r="I64" s="483"/>
    </row>
    <row r="65" spans="1:7" s="140" customFormat="1" ht="30" customHeight="1">
      <c r="A65" s="12"/>
      <c r="B65" s="311" t="s">
        <v>572</v>
      </c>
      <c r="C65" s="360"/>
      <c r="D65" s="165"/>
      <c r="E65" s="542"/>
      <c r="F65" s="165"/>
      <c r="G65" s="483"/>
    </row>
    <row r="66" spans="1:7" ht="30" customHeight="1">
      <c r="A66" s="12"/>
      <c r="B66" s="312" t="s">
        <v>573</v>
      </c>
      <c r="C66" s="360"/>
      <c r="D66" s="165"/>
      <c r="E66" s="542"/>
      <c r="F66" s="487"/>
      <c r="G66" s="483"/>
    </row>
    <row r="67" spans="1:7" ht="30" customHeight="1">
      <c r="A67" s="12"/>
      <c r="B67" s="312" t="s">
        <v>574</v>
      </c>
      <c r="C67" s="360"/>
      <c r="D67" s="165"/>
      <c r="E67" s="542"/>
      <c r="F67" s="487"/>
      <c r="G67" s="483"/>
    </row>
    <row r="68" spans="1:7" ht="30" customHeight="1">
      <c r="A68" s="12"/>
      <c r="B68" s="312" t="s">
        <v>575</v>
      </c>
      <c r="C68" s="360"/>
      <c r="D68" s="165"/>
      <c r="E68" s="542"/>
      <c r="F68" s="487"/>
      <c r="G68" s="483"/>
    </row>
    <row r="69" spans="1:7" ht="30" customHeight="1">
      <c r="A69" s="12"/>
      <c r="B69" s="310" t="s">
        <v>576</v>
      </c>
      <c r="C69" s="360"/>
      <c r="D69" s="165"/>
      <c r="E69" s="542"/>
      <c r="F69" s="487"/>
      <c r="G69" s="483"/>
    </row>
    <row r="70" spans="1:7" s="140" customFormat="1" ht="30" customHeight="1">
      <c r="A70" s="12"/>
      <c r="B70" s="310" t="s">
        <v>577</v>
      </c>
      <c r="C70" s="360"/>
      <c r="D70" s="165"/>
      <c r="E70" s="542"/>
      <c r="F70" s="487"/>
      <c r="G70" s="483"/>
    </row>
    <row r="71" spans="1:7" ht="30" customHeight="1">
      <c r="A71" s="12"/>
      <c r="B71" s="310" t="s">
        <v>578</v>
      </c>
      <c r="C71" s="360"/>
      <c r="D71" s="165"/>
      <c r="E71" s="542"/>
      <c r="F71" s="487"/>
      <c r="G71" s="483"/>
    </row>
    <row r="72" spans="1:7" ht="30" customHeight="1">
      <c r="A72" s="12"/>
      <c r="B72" s="310" t="s">
        <v>579</v>
      </c>
      <c r="C72" s="360"/>
      <c r="D72" s="165"/>
      <c r="E72" s="542"/>
      <c r="F72" s="487"/>
      <c r="G72" s="483"/>
    </row>
    <row r="73" spans="1:7" ht="30" customHeight="1" thickBot="1">
      <c r="A73" s="308"/>
      <c r="B73" s="313" t="s">
        <v>580</v>
      </c>
      <c r="C73" s="361"/>
      <c r="D73" s="165"/>
      <c r="E73" s="542"/>
      <c r="F73" s="138"/>
      <c r="G73" s="483"/>
    </row>
    <row r="74" spans="1:7" ht="22.5" customHeight="1" thickTop="1">
      <c r="A74" s="501"/>
      <c r="B74" s="162"/>
      <c r="D74" s="487">
        <f>SUM(D13:D73)</f>
        <v>211</v>
      </c>
      <c r="E74" s="487">
        <f>SUM(E13:E73)</f>
        <v>0</v>
      </c>
      <c r="F74" s="487"/>
      <c r="G74" s="483"/>
    </row>
    <row r="75" spans="1:7" ht="16.5" thickBot="1">
      <c r="A75" s="501"/>
      <c r="B75" s="162"/>
      <c r="D75" s="487"/>
      <c r="E75" s="487"/>
      <c r="F75" s="487"/>
      <c r="G75" s="483"/>
    </row>
    <row r="76" spans="1:7" s="46" customFormat="1" ht="16.5" thickBot="1">
      <c r="A76" s="501"/>
      <c r="B76" s="194" t="s">
        <v>83</v>
      </c>
      <c r="C76" s="19">
        <f>E74/D74</f>
        <v>0</v>
      </c>
      <c r="D76" s="487"/>
      <c r="E76" s="487"/>
      <c r="F76" s="487"/>
      <c r="G76" s="483"/>
    </row>
    <row r="78" spans="1:7" ht="16.5" thickBot="1">
      <c r="A78" s="501"/>
      <c r="B78" s="483"/>
      <c r="D78" s="487"/>
      <c r="E78" s="487"/>
      <c r="F78" s="487"/>
      <c r="G78" s="483"/>
    </row>
    <row r="79" spans="1:7" ht="99" customHeight="1" thickBot="1">
      <c r="A79" s="152"/>
      <c r="B79" s="153" t="s">
        <v>581</v>
      </c>
      <c r="C79" s="152"/>
      <c r="D79" s="487"/>
      <c r="E79" s="487"/>
      <c r="F79" s="487"/>
      <c r="G79" s="483"/>
    </row>
    <row r="84" spans="2:4">
      <c r="B84" s="196"/>
      <c r="C84" s="298"/>
      <c r="D84" s="165"/>
    </row>
  </sheetData>
  <mergeCells count="8">
    <mergeCell ref="J8:M8"/>
    <mergeCell ref="E62:E73"/>
    <mergeCell ref="A1:B1"/>
    <mergeCell ref="A3:B3"/>
    <mergeCell ref="A4:C4"/>
    <mergeCell ref="A5:B5"/>
    <mergeCell ref="A48:C48"/>
    <mergeCell ref="A59:C59"/>
  </mergeCells>
  <pageMargins left="0.7" right="0.7" top="0.75" bottom="0.75" header="0.3" footer="0.3"/>
  <pageSetup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371475</xdr:colOff>
                    <xdr:row>12</xdr:row>
                    <xdr:rowOff>161925</xdr:rowOff>
                  </from>
                  <to>
                    <xdr:col>2</xdr:col>
                    <xdr:colOff>676275</xdr:colOff>
                    <xdr:row>12</xdr:row>
                    <xdr:rowOff>333375</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xdr:col>
                    <xdr:colOff>371475</xdr:colOff>
                    <xdr:row>13</xdr:row>
                    <xdr:rowOff>161925</xdr:rowOff>
                  </from>
                  <to>
                    <xdr:col>2</xdr:col>
                    <xdr:colOff>676275</xdr:colOff>
                    <xdr:row>13</xdr:row>
                    <xdr:rowOff>333375</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2</xdr:col>
                    <xdr:colOff>361950</xdr:colOff>
                    <xdr:row>46</xdr:row>
                    <xdr:rowOff>104775</xdr:rowOff>
                  </from>
                  <to>
                    <xdr:col>2</xdr:col>
                    <xdr:colOff>666750</xdr:colOff>
                    <xdr:row>46</xdr:row>
                    <xdr:rowOff>276225</xdr:rowOff>
                  </to>
                </anchor>
              </controlPr>
            </control>
          </mc:Choice>
        </mc:AlternateContent>
        <mc:AlternateContent xmlns:mc="http://schemas.openxmlformats.org/markup-compatibility/2006">
          <mc:Choice Requires="x14">
            <control shapeId="12315" r:id="rId7" name="Check Box 27">
              <controlPr defaultSize="0" autoFill="0" autoLine="0" autoPict="0">
                <anchor moveWithCells="1">
                  <from>
                    <xdr:col>2</xdr:col>
                    <xdr:colOff>371475</xdr:colOff>
                    <xdr:row>48</xdr:row>
                    <xdr:rowOff>85725</xdr:rowOff>
                  </from>
                  <to>
                    <xdr:col>2</xdr:col>
                    <xdr:colOff>676275</xdr:colOff>
                    <xdr:row>48</xdr:row>
                    <xdr:rowOff>257175</xdr:rowOff>
                  </to>
                </anchor>
              </controlPr>
            </control>
          </mc:Choice>
        </mc:AlternateContent>
        <mc:AlternateContent xmlns:mc="http://schemas.openxmlformats.org/markup-compatibility/2006">
          <mc:Choice Requires="x14">
            <control shapeId="12316" r:id="rId8" name="Check Box 28">
              <controlPr defaultSize="0" autoFill="0" autoLine="0" autoPict="0">
                <anchor moveWithCells="1">
                  <from>
                    <xdr:col>2</xdr:col>
                    <xdr:colOff>371475</xdr:colOff>
                    <xdr:row>49</xdr:row>
                    <xdr:rowOff>161925</xdr:rowOff>
                  </from>
                  <to>
                    <xdr:col>2</xdr:col>
                    <xdr:colOff>676275</xdr:colOff>
                    <xdr:row>49</xdr:row>
                    <xdr:rowOff>333375</xdr:rowOff>
                  </to>
                </anchor>
              </controlPr>
            </control>
          </mc:Choice>
        </mc:AlternateContent>
        <mc:AlternateContent xmlns:mc="http://schemas.openxmlformats.org/markup-compatibility/2006">
          <mc:Choice Requires="x14">
            <control shapeId="12318" r:id="rId9" name="Check Box 30">
              <controlPr defaultSize="0" autoFill="0" autoLine="0" autoPict="0">
                <anchor moveWithCells="1">
                  <from>
                    <xdr:col>2</xdr:col>
                    <xdr:colOff>352425</xdr:colOff>
                    <xdr:row>50</xdr:row>
                    <xdr:rowOff>257175</xdr:rowOff>
                  </from>
                  <to>
                    <xdr:col>2</xdr:col>
                    <xdr:colOff>657225</xdr:colOff>
                    <xdr:row>50</xdr:row>
                    <xdr:rowOff>428625</xdr:rowOff>
                  </to>
                </anchor>
              </controlPr>
            </control>
          </mc:Choice>
        </mc:AlternateContent>
        <mc:AlternateContent xmlns:mc="http://schemas.openxmlformats.org/markup-compatibility/2006">
          <mc:Choice Requires="x14">
            <control shapeId="12335" r:id="rId10" name="Check Box 47">
              <controlPr defaultSize="0" autoFill="0" autoLine="0" autoPict="0">
                <anchor moveWithCells="1">
                  <from>
                    <xdr:col>2</xdr:col>
                    <xdr:colOff>371475</xdr:colOff>
                    <xdr:row>5</xdr:row>
                    <xdr:rowOff>161925</xdr:rowOff>
                  </from>
                  <to>
                    <xdr:col>2</xdr:col>
                    <xdr:colOff>676275</xdr:colOff>
                    <xdr:row>5</xdr:row>
                    <xdr:rowOff>333375</xdr:rowOff>
                  </to>
                </anchor>
              </controlPr>
            </control>
          </mc:Choice>
        </mc:AlternateContent>
        <mc:AlternateContent xmlns:mc="http://schemas.openxmlformats.org/markup-compatibility/2006">
          <mc:Choice Requires="x14">
            <control shapeId="12336" r:id="rId11" name="Check Box 48">
              <controlPr defaultSize="0" autoFill="0" autoLine="0" autoPict="0">
                <anchor moveWithCells="1">
                  <from>
                    <xdr:col>2</xdr:col>
                    <xdr:colOff>371475</xdr:colOff>
                    <xdr:row>10</xdr:row>
                    <xdr:rowOff>161925</xdr:rowOff>
                  </from>
                  <to>
                    <xdr:col>2</xdr:col>
                    <xdr:colOff>676275</xdr:colOff>
                    <xdr:row>10</xdr:row>
                    <xdr:rowOff>333375</xdr:rowOff>
                  </to>
                </anchor>
              </controlPr>
            </control>
          </mc:Choice>
        </mc:AlternateContent>
        <mc:AlternateContent xmlns:mc="http://schemas.openxmlformats.org/markup-compatibility/2006">
          <mc:Choice Requires="x14">
            <control shapeId="12337" r:id="rId12" name="Check Box 49">
              <controlPr defaultSize="0" autoFill="0" autoLine="0" autoPict="0">
                <anchor moveWithCells="1">
                  <from>
                    <xdr:col>2</xdr:col>
                    <xdr:colOff>371475</xdr:colOff>
                    <xdr:row>15</xdr:row>
                    <xdr:rowOff>161925</xdr:rowOff>
                  </from>
                  <to>
                    <xdr:col>2</xdr:col>
                    <xdr:colOff>676275</xdr:colOff>
                    <xdr:row>15</xdr:row>
                    <xdr:rowOff>333375</xdr:rowOff>
                  </to>
                </anchor>
              </controlPr>
            </control>
          </mc:Choice>
        </mc:AlternateContent>
        <mc:AlternateContent xmlns:mc="http://schemas.openxmlformats.org/markup-compatibility/2006">
          <mc:Choice Requires="x14">
            <control shapeId="12338" r:id="rId13" name="Check Box 50">
              <controlPr defaultSize="0" autoFill="0" autoLine="0" autoPict="0">
                <anchor moveWithCells="1">
                  <from>
                    <xdr:col>2</xdr:col>
                    <xdr:colOff>371475</xdr:colOff>
                    <xdr:row>16</xdr:row>
                    <xdr:rowOff>161925</xdr:rowOff>
                  </from>
                  <to>
                    <xdr:col>2</xdr:col>
                    <xdr:colOff>676275</xdr:colOff>
                    <xdr:row>16</xdr:row>
                    <xdr:rowOff>333375</xdr:rowOff>
                  </to>
                </anchor>
              </controlPr>
            </control>
          </mc:Choice>
        </mc:AlternateContent>
        <mc:AlternateContent xmlns:mc="http://schemas.openxmlformats.org/markup-compatibility/2006">
          <mc:Choice Requires="x14">
            <control shapeId="12340" r:id="rId14" name="Check Box 52">
              <controlPr defaultSize="0" autoFill="0" autoLine="0" autoPict="0">
                <anchor moveWithCells="1">
                  <from>
                    <xdr:col>2</xdr:col>
                    <xdr:colOff>371475</xdr:colOff>
                    <xdr:row>17</xdr:row>
                    <xdr:rowOff>161925</xdr:rowOff>
                  </from>
                  <to>
                    <xdr:col>2</xdr:col>
                    <xdr:colOff>676275</xdr:colOff>
                    <xdr:row>17</xdr:row>
                    <xdr:rowOff>333375</xdr:rowOff>
                  </to>
                </anchor>
              </controlPr>
            </control>
          </mc:Choice>
        </mc:AlternateContent>
        <mc:AlternateContent xmlns:mc="http://schemas.openxmlformats.org/markup-compatibility/2006">
          <mc:Choice Requires="x14">
            <control shapeId="12341" r:id="rId15" name="Check Box 53">
              <controlPr defaultSize="0" autoFill="0" autoLine="0" autoPict="0">
                <anchor moveWithCells="1">
                  <from>
                    <xdr:col>2</xdr:col>
                    <xdr:colOff>371475</xdr:colOff>
                    <xdr:row>22</xdr:row>
                    <xdr:rowOff>85725</xdr:rowOff>
                  </from>
                  <to>
                    <xdr:col>2</xdr:col>
                    <xdr:colOff>676275</xdr:colOff>
                    <xdr:row>22</xdr:row>
                    <xdr:rowOff>257175</xdr:rowOff>
                  </to>
                </anchor>
              </controlPr>
            </control>
          </mc:Choice>
        </mc:AlternateContent>
        <mc:AlternateContent xmlns:mc="http://schemas.openxmlformats.org/markup-compatibility/2006">
          <mc:Choice Requires="x14">
            <control shapeId="12342" r:id="rId16" name="Check Box 54">
              <controlPr defaultSize="0" autoFill="0" autoLine="0" autoPict="0">
                <anchor moveWithCells="1">
                  <from>
                    <xdr:col>2</xdr:col>
                    <xdr:colOff>371475</xdr:colOff>
                    <xdr:row>23</xdr:row>
                    <xdr:rowOff>161925</xdr:rowOff>
                  </from>
                  <to>
                    <xdr:col>2</xdr:col>
                    <xdr:colOff>676275</xdr:colOff>
                    <xdr:row>23</xdr:row>
                    <xdr:rowOff>333375</xdr:rowOff>
                  </to>
                </anchor>
              </controlPr>
            </control>
          </mc:Choice>
        </mc:AlternateContent>
        <mc:AlternateContent xmlns:mc="http://schemas.openxmlformats.org/markup-compatibility/2006">
          <mc:Choice Requires="x14">
            <control shapeId="12346" r:id="rId17" name="Check Box 58">
              <controlPr defaultSize="0" autoFill="0" autoLine="0" autoPict="0">
                <anchor moveWithCells="1">
                  <from>
                    <xdr:col>2</xdr:col>
                    <xdr:colOff>371475</xdr:colOff>
                    <xdr:row>25</xdr:row>
                    <xdr:rowOff>133350</xdr:rowOff>
                  </from>
                  <to>
                    <xdr:col>2</xdr:col>
                    <xdr:colOff>676275</xdr:colOff>
                    <xdr:row>25</xdr:row>
                    <xdr:rowOff>304800</xdr:rowOff>
                  </to>
                </anchor>
              </controlPr>
            </control>
          </mc:Choice>
        </mc:AlternateContent>
        <mc:AlternateContent xmlns:mc="http://schemas.openxmlformats.org/markup-compatibility/2006">
          <mc:Choice Requires="x14">
            <control shapeId="12347" r:id="rId18" name="Check Box 59">
              <controlPr defaultSize="0" autoFill="0" autoLine="0" autoPict="0">
                <anchor moveWithCells="1">
                  <from>
                    <xdr:col>2</xdr:col>
                    <xdr:colOff>371475</xdr:colOff>
                    <xdr:row>26</xdr:row>
                    <xdr:rowOff>161925</xdr:rowOff>
                  </from>
                  <to>
                    <xdr:col>2</xdr:col>
                    <xdr:colOff>676275</xdr:colOff>
                    <xdr:row>26</xdr:row>
                    <xdr:rowOff>333375</xdr:rowOff>
                  </to>
                </anchor>
              </controlPr>
            </control>
          </mc:Choice>
        </mc:AlternateContent>
        <mc:AlternateContent xmlns:mc="http://schemas.openxmlformats.org/markup-compatibility/2006">
          <mc:Choice Requires="x14">
            <control shapeId="12348" r:id="rId19" name="Check Box 60">
              <controlPr defaultSize="0" autoFill="0" autoLine="0" autoPict="0">
                <anchor moveWithCells="1">
                  <from>
                    <xdr:col>2</xdr:col>
                    <xdr:colOff>371475</xdr:colOff>
                    <xdr:row>27</xdr:row>
                    <xdr:rowOff>161925</xdr:rowOff>
                  </from>
                  <to>
                    <xdr:col>2</xdr:col>
                    <xdr:colOff>676275</xdr:colOff>
                    <xdr:row>27</xdr:row>
                    <xdr:rowOff>333375</xdr:rowOff>
                  </to>
                </anchor>
              </controlPr>
            </control>
          </mc:Choice>
        </mc:AlternateContent>
        <mc:AlternateContent xmlns:mc="http://schemas.openxmlformats.org/markup-compatibility/2006">
          <mc:Choice Requires="x14">
            <control shapeId="12355" r:id="rId20" name="Check Box 67">
              <controlPr defaultSize="0" autoFill="0" autoLine="0" autoPict="0">
                <anchor moveWithCells="1">
                  <from>
                    <xdr:col>2</xdr:col>
                    <xdr:colOff>371475</xdr:colOff>
                    <xdr:row>21</xdr:row>
                    <xdr:rowOff>161925</xdr:rowOff>
                  </from>
                  <to>
                    <xdr:col>2</xdr:col>
                    <xdr:colOff>676275</xdr:colOff>
                    <xdr:row>21</xdr:row>
                    <xdr:rowOff>333375</xdr:rowOff>
                  </to>
                </anchor>
              </controlPr>
            </control>
          </mc:Choice>
        </mc:AlternateContent>
        <mc:AlternateContent xmlns:mc="http://schemas.openxmlformats.org/markup-compatibility/2006">
          <mc:Choice Requires="x14">
            <control shapeId="12374" r:id="rId21" name="Check Box 86">
              <controlPr defaultSize="0" autoFill="0" autoLine="0" autoPict="0">
                <anchor moveWithCells="1">
                  <from>
                    <xdr:col>2</xdr:col>
                    <xdr:colOff>381000</xdr:colOff>
                    <xdr:row>14</xdr:row>
                    <xdr:rowOff>161925</xdr:rowOff>
                  </from>
                  <to>
                    <xdr:col>2</xdr:col>
                    <xdr:colOff>685800</xdr:colOff>
                    <xdr:row>14</xdr:row>
                    <xdr:rowOff>333375</xdr:rowOff>
                  </to>
                </anchor>
              </controlPr>
            </control>
          </mc:Choice>
        </mc:AlternateContent>
        <mc:AlternateContent xmlns:mc="http://schemas.openxmlformats.org/markup-compatibility/2006">
          <mc:Choice Requires="x14">
            <control shapeId="12376" r:id="rId22" name="Check Box 88">
              <controlPr defaultSize="0" autoFill="0" autoLine="0" autoPict="0">
                <anchor moveWithCells="1">
                  <from>
                    <xdr:col>2</xdr:col>
                    <xdr:colOff>371475</xdr:colOff>
                    <xdr:row>7</xdr:row>
                    <xdr:rowOff>161925</xdr:rowOff>
                  </from>
                  <to>
                    <xdr:col>2</xdr:col>
                    <xdr:colOff>676275</xdr:colOff>
                    <xdr:row>7</xdr:row>
                    <xdr:rowOff>333375</xdr:rowOff>
                  </to>
                </anchor>
              </controlPr>
            </control>
          </mc:Choice>
        </mc:AlternateContent>
        <mc:AlternateContent xmlns:mc="http://schemas.openxmlformats.org/markup-compatibility/2006">
          <mc:Choice Requires="x14">
            <control shapeId="12377" r:id="rId23" name="Check Box 89">
              <controlPr defaultSize="0" autoFill="0" autoLine="0" autoPict="0">
                <anchor moveWithCells="1">
                  <from>
                    <xdr:col>2</xdr:col>
                    <xdr:colOff>371475</xdr:colOff>
                    <xdr:row>11</xdr:row>
                    <xdr:rowOff>161925</xdr:rowOff>
                  </from>
                  <to>
                    <xdr:col>2</xdr:col>
                    <xdr:colOff>676275</xdr:colOff>
                    <xdr:row>11</xdr:row>
                    <xdr:rowOff>333375</xdr:rowOff>
                  </to>
                </anchor>
              </controlPr>
            </control>
          </mc:Choice>
        </mc:AlternateContent>
        <mc:AlternateContent xmlns:mc="http://schemas.openxmlformats.org/markup-compatibility/2006">
          <mc:Choice Requires="x14">
            <control shapeId="12378" r:id="rId24" name="Check Box 90">
              <controlPr defaultSize="0" autoFill="0" autoLine="0" autoPict="0">
                <anchor moveWithCells="1">
                  <from>
                    <xdr:col>2</xdr:col>
                    <xdr:colOff>371475</xdr:colOff>
                    <xdr:row>18</xdr:row>
                    <xdr:rowOff>161925</xdr:rowOff>
                  </from>
                  <to>
                    <xdr:col>2</xdr:col>
                    <xdr:colOff>676275</xdr:colOff>
                    <xdr:row>18</xdr:row>
                    <xdr:rowOff>333375</xdr:rowOff>
                  </to>
                </anchor>
              </controlPr>
            </control>
          </mc:Choice>
        </mc:AlternateContent>
        <mc:AlternateContent xmlns:mc="http://schemas.openxmlformats.org/markup-compatibility/2006">
          <mc:Choice Requires="x14">
            <control shapeId="12379" r:id="rId25" name="Check Box 91">
              <controlPr defaultSize="0" autoFill="0" autoLine="0" autoPict="0">
                <anchor moveWithCells="1">
                  <from>
                    <xdr:col>2</xdr:col>
                    <xdr:colOff>361950</xdr:colOff>
                    <xdr:row>19</xdr:row>
                    <xdr:rowOff>66675</xdr:rowOff>
                  </from>
                  <to>
                    <xdr:col>2</xdr:col>
                    <xdr:colOff>666750</xdr:colOff>
                    <xdr:row>19</xdr:row>
                    <xdr:rowOff>238125</xdr:rowOff>
                  </to>
                </anchor>
              </controlPr>
            </control>
          </mc:Choice>
        </mc:AlternateContent>
        <mc:AlternateContent xmlns:mc="http://schemas.openxmlformats.org/markup-compatibility/2006">
          <mc:Choice Requires="x14">
            <control shapeId="12380" r:id="rId26" name="Check Box 92">
              <controlPr defaultSize="0" autoFill="0" autoLine="0" autoPict="0">
                <anchor moveWithCells="1">
                  <from>
                    <xdr:col>2</xdr:col>
                    <xdr:colOff>371475</xdr:colOff>
                    <xdr:row>20</xdr:row>
                    <xdr:rowOff>76200</xdr:rowOff>
                  </from>
                  <to>
                    <xdr:col>2</xdr:col>
                    <xdr:colOff>676275</xdr:colOff>
                    <xdr:row>20</xdr:row>
                    <xdr:rowOff>247650</xdr:rowOff>
                  </to>
                </anchor>
              </controlPr>
            </control>
          </mc:Choice>
        </mc:AlternateContent>
        <mc:AlternateContent xmlns:mc="http://schemas.openxmlformats.org/markup-compatibility/2006">
          <mc:Choice Requires="x14">
            <control shapeId="12382" r:id="rId27" name="Check Box 94">
              <controlPr defaultSize="0" autoFill="0" autoLine="0" autoPict="0">
                <anchor moveWithCells="1">
                  <from>
                    <xdr:col>2</xdr:col>
                    <xdr:colOff>371475</xdr:colOff>
                    <xdr:row>31</xdr:row>
                    <xdr:rowOff>161925</xdr:rowOff>
                  </from>
                  <to>
                    <xdr:col>2</xdr:col>
                    <xdr:colOff>676275</xdr:colOff>
                    <xdr:row>31</xdr:row>
                    <xdr:rowOff>333375</xdr:rowOff>
                  </to>
                </anchor>
              </controlPr>
            </control>
          </mc:Choice>
        </mc:AlternateContent>
        <mc:AlternateContent xmlns:mc="http://schemas.openxmlformats.org/markup-compatibility/2006">
          <mc:Choice Requires="x14">
            <control shapeId="12383" r:id="rId28" name="Check Box 95">
              <controlPr defaultSize="0" autoFill="0" autoLine="0" autoPict="0">
                <anchor moveWithCells="1">
                  <from>
                    <xdr:col>2</xdr:col>
                    <xdr:colOff>371475</xdr:colOff>
                    <xdr:row>32</xdr:row>
                    <xdr:rowOff>161925</xdr:rowOff>
                  </from>
                  <to>
                    <xdr:col>2</xdr:col>
                    <xdr:colOff>676275</xdr:colOff>
                    <xdr:row>32</xdr:row>
                    <xdr:rowOff>333375</xdr:rowOff>
                  </to>
                </anchor>
              </controlPr>
            </control>
          </mc:Choice>
        </mc:AlternateContent>
        <mc:AlternateContent xmlns:mc="http://schemas.openxmlformats.org/markup-compatibility/2006">
          <mc:Choice Requires="x14">
            <control shapeId="12384" r:id="rId29" name="Check Box 96">
              <controlPr defaultSize="0" autoFill="0" autoLine="0" autoPict="0">
                <anchor moveWithCells="1">
                  <from>
                    <xdr:col>2</xdr:col>
                    <xdr:colOff>371475</xdr:colOff>
                    <xdr:row>33</xdr:row>
                    <xdr:rowOff>161925</xdr:rowOff>
                  </from>
                  <to>
                    <xdr:col>2</xdr:col>
                    <xdr:colOff>676275</xdr:colOff>
                    <xdr:row>33</xdr:row>
                    <xdr:rowOff>333375</xdr:rowOff>
                  </to>
                </anchor>
              </controlPr>
            </control>
          </mc:Choice>
        </mc:AlternateContent>
        <mc:AlternateContent xmlns:mc="http://schemas.openxmlformats.org/markup-compatibility/2006">
          <mc:Choice Requires="x14">
            <control shapeId="12385" r:id="rId30" name="Check Box 97">
              <controlPr defaultSize="0" autoFill="0" autoLine="0" autoPict="0">
                <anchor moveWithCells="1">
                  <from>
                    <xdr:col>2</xdr:col>
                    <xdr:colOff>371475</xdr:colOff>
                    <xdr:row>34</xdr:row>
                    <xdr:rowOff>161925</xdr:rowOff>
                  </from>
                  <to>
                    <xdr:col>2</xdr:col>
                    <xdr:colOff>676275</xdr:colOff>
                    <xdr:row>34</xdr:row>
                    <xdr:rowOff>333375</xdr:rowOff>
                  </to>
                </anchor>
              </controlPr>
            </control>
          </mc:Choice>
        </mc:AlternateContent>
        <mc:AlternateContent xmlns:mc="http://schemas.openxmlformats.org/markup-compatibility/2006">
          <mc:Choice Requires="x14">
            <control shapeId="12386" r:id="rId31" name="Check Box 98">
              <controlPr defaultSize="0" autoFill="0" autoLine="0" autoPict="0">
                <anchor moveWithCells="1">
                  <from>
                    <xdr:col>2</xdr:col>
                    <xdr:colOff>371475</xdr:colOff>
                    <xdr:row>35</xdr:row>
                    <xdr:rowOff>161925</xdr:rowOff>
                  </from>
                  <to>
                    <xdr:col>2</xdr:col>
                    <xdr:colOff>676275</xdr:colOff>
                    <xdr:row>35</xdr:row>
                    <xdr:rowOff>333375</xdr:rowOff>
                  </to>
                </anchor>
              </controlPr>
            </control>
          </mc:Choice>
        </mc:AlternateContent>
        <mc:AlternateContent xmlns:mc="http://schemas.openxmlformats.org/markup-compatibility/2006">
          <mc:Choice Requires="x14">
            <control shapeId="12387" r:id="rId32" name="Check Box 99">
              <controlPr defaultSize="0" autoFill="0" autoLine="0" autoPict="0">
                <anchor moveWithCells="1">
                  <from>
                    <xdr:col>2</xdr:col>
                    <xdr:colOff>371475</xdr:colOff>
                    <xdr:row>36</xdr:row>
                    <xdr:rowOff>161925</xdr:rowOff>
                  </from>
                  <to>
                    <xdr:col>2</xdr:col>
                    <xdr:colOff>676275</xdr:colOff>
                    <xdr:row>36</xdr:row>
                    <xdr:rowOff>333375</xdr:rowOff>
                  </to>
                </anchor>
              </controlPr>
            </control>
          </mc:Choice>
        </mc:AlternateContent>
        <mc:AlternateContent xmlns:mc="http://schemas.openxmlformats.org/markup-compatibility/2006">
          <mc:Choice Requires="x14">
            <control shapeId="12390" r:id="rId33" name="Check Box 102">
              <controlPr defaultSize="0" autoFill="0" autoLine="0" autoPict="0">
                <anchor moveWithCells="1">
                  <from>
                    <xdr:col>2</xdr:col>
                    <xdr:colOff>333375</xdr:colOff>
                    <xdr:row>37</xdr:row>
                    <xdr:rowOff>95250</xdr:rowOff>
                  </from>
                  <to>
                    <xdr:col>2</xdr:col>
                    <xdr:colOff>638175</xdr:colOff>
                    <xdr:row>37</xdr:row>
                    <xdr:rowOff>266700</xdr:rowOff>
                  </to>
                </anchor>
              </controlPr>
            </control>
          </mc:Choice>
        </mc:AlternateContent>
        <mc:AlternateContent xmlns:mc="http://schemas.openxmlformats.org/markup-compatibility/2006">
          <mc:Choice Requires="x14">
            <control shapeId="12391" r:id="rId34" name="Check Box 103">
              <controlPr defaultSize="0" autoFill="0" autoLine="0" autoPict="0">
                <anchor moveWithCells="1">
                  <from>
                    <xdr:col>2</xdr:col>
                    <xdr:colOff>371475</xdr:colOff>
                    <xdr:row>38</xdr:row>
                    <xdr:rowOff>161925</xdr:rowOff>
                  </from>
                  <to>
                    <xdr:col>2</xdr:col>
                    <xdr:colOff>676275</xdr:colOff>
                    <xdr:row>38</xdr:row>
                    <xdr:rowOff>333375</xdr:rowOff>
                  </to>
                </anchor>
              </controlPr>
            </control>
          </mc:Choice>
        </mc:AlternateContent>
        <mc:AlternateContent xmlns:mc="http://schemas.openxmlformats.org/markup-compatibility/2006">
          <mc:Choice Requires="x14">
            <control shapeId="12392" r:id="rId35" name="Check Box 104">
              <controlPr defaultSize="0" autoFill="0" autoLine="0" autoPict="0">
                <anchor moveWithCells="1">
                  <from>
                    <xdr:col>2</xdr:col>
                    <xdr:colOff>371475</xdr:colOff>
                    <xdr:row>39</xdr:row>
                    <xdr:rowOff>161925</xdr:rowOff>
                  </from>
                  <to>
                    <xdr:col>2</xdr:col>
                    <xdr:colOff>676275</xdr:colOff>
                    <xdr:row>39</xdr:row>
                    <xdr:rowOff>333375</xdr:rowOff>
                  </to>
                </anchor>
              </controlPr>
            </control>
          </mc:Choice>
        </mc:AlternateContent>
        <mc:AlternateContent xmlns:mc="http://schemas.openxmlformats.org/markup-compatibility/2006">
          <mc:Choice Requires="x14">
            <control shapeId="12393" r:id="rId36" name="Check Box 105">
              <controlPr defaultSize="0" autoFill="0" autoLine="0" autoPict="0">
                <anchor moveWithCells="1">
                  <from>
                    <xdr:col>2</xdr:col>
                    <xdr:colOff>371475</xdr:colOff>
                    <xdr:row>40</xdr:row>
                    <xdr:rowOff>161925</xdr:rowOff>
                  </from>
                  <to>
                    <xdr:col>2</xdr:col>
                    <xdr:colOff>676275</xdr:colOff>
                    <xdr:row>40</xdr:row>
                    <xdr:rowOff>333375</xdr:rowOff>
                  </to>
                </anchor>
              </controlPr>
            </control>
          </mc:Choice>
        </mc:AlternateContent>
        <mc:AlternateContent xmlns:mc="http://schemas.openxmlformats.org/markup-compatibility/2006">
          <mc:Choice Requires="x14">
            <control shapeId="12394" r:id="rId37" name="Check Box 106">
              <controlPr defaultSize="0" autoFill="0" autoLine="0" autoPict="0">
                <anchor moveWithCells="1">
                  <from>
                    <xdr:col>2</xdr:col>
                    <xdr:colOff>371475</xdr:colOff>
                    <xdr:row>41</xdr:row>
                    <xdr:rowOff>161925</xdr:rowOff>
                  </from>
                  <to>
                    <xdr:col>2</xdr:col>
                    <xdr:colOff>676275</xdr:colOff>
                    <xdr:row>41</xdr:row>
                    <xdr:rowOff>333375</xdr:rowOff>
                  </to>
                </anchor>
              </controlPr>
            </control>
          </mc:Choice>
        </mc:AlternateContent>
        <mc:AlternateContent xmlns:mc="http://schemas.openxmlformats.org/markup-compatibility/2006">
          <mc:Choice Requires="x14">
            <control shapeId="12395" r:id="rId38" name="Check Box 107">
              <controlPr defaultSize="0" autoFill="0" autoLine="0" autoPict="0">
                <anchor moveWithCells="1">
                  <from>
                    <xdr:col>2</xdr:col>
                    <xdr:colOff>371475</xdr:colOff>
                    <xdr:row>42</xdr:row>
                    <xdr:rowOff>104775</xdr:rowOff>
                  </from>
                  <to>
                    <xdr:col>2</xdr:col>
                    <xdr:colOff>676275</xdr:colOff>
                    <xdr:row>42</xdr:row>
                    <xdr:rowOff>276225</xdr:rowOff>
                  </to>
                </anchor>
              </controlPr>
            </control>
          </mc:Choice>
        </mc:AlternateContent>
        <mc:AlternateContent xmlns:mc="http://schemas.openxmlformats.org/markup-compatibility/2006">
          <mc:Choice Requires="x14">
            <control shapeId="12396" r:id="rId39" name="Check Box 108">
              <controlPr defaultSize="0" autoFill="0" autoLine="0" autoPict="0">
                <anchor moveWithCells="1">
                  <from>
                    <xdr:col>2</xdr:col>
                    <xdr:colOff>371475</xdr:colOff>
                    <xdr:row>45</xdr:row>
                    <xdr:rowOff>95250</xdr:rowOff>
                  </from>
                  <to>
                    <xdr:col>2</xdr:col>
                    <xdr:colOff>676275</xdr:colOff>
                    <xdr:row>45</xdr:row>
                    <xdr:rowOff>266700</xdr:rowOff>
                  </to>
                </anchor>
              </controlPr>
            </control>
          </mc:Choice>
        </mc:AlternateContent>
        <mc:AlternateContent xmlns:mc="http://schemas.openxmlformats.org/markup-compatibility/2006">
          <mc:Choice Requires="x14">
            <control shapeId="12397" r:id="rId40" name="Check Box 109">
              <controlPr defaultSize="0" autoFill="0" autoLine="0" autoPict="0">
                <anchor moveWithCells="1">
                  <from>
                    <xdr:col>2</xdr:col>
                    <xdr:colOff>371475</xdr:colOff>
                    <xdr:row>6</xdr:row>
                    <xdr:rowOff>161925</xdr:rowOff>
                  </from>
                  <to>
                    <xdr:col>2</xdr:col>
                    <xdr:colOff>676275</xdr:colOff>
                    <xdr:row>6</xdr:row>
                    <xdr:rowOff>333375</xdr:rowOff>
                  </to>
                </anchor>
              </controlPr>
            </control>
          </mc:Choice>
        </mc:AlternateContent>
        <mc:AlternateContent xmlns:mc="http://schemas.openxmlformats.org/markup-compatibility/2006">
          <mc:Choice Requires="x14">
            <control shapeId="12398" r:id="rId41" name="Check Box 110">
              <controlPr defaultSize="0" autoFill="0" autoLine="0" autoPict="0">
                <anchor moveWithCells="1">
                  <from>
                    <xdr:col>2</xdr:col>
                    <xdr:colOff>371475</xdr:colOff>
                    <xdr:row>28</xdr:row>
                    <xdr:rowOff>161925</xdr:rowOff>
                  </from>
                  <to>
                    <xdr:col>2</xdr:col>
                    <xdr:colOff>676275</xdr:colOff>
                    <xdr:row>28</xdr:row>
                    <xdr:rowOff>333375</xdr:rowOff>
                  </to>
                </anchor>
              </controlPr>
            </control>
          </mc:Choice>
        </mc:AlternateContent>
        <mc:AlternateContent xmlns:mc="http://schemas.openxmlformats.org/markup-compatibility/2006">
          <mc:Choice Requires="x14">
            <control shapeId="12399" r:id="rId42" name="Check Box 111">
              <controlPr defaultSize="0" autoFill="0" autoLine="0" autoPict="0">
                <anchor moveWithCells="1">
                  <from>
                    <xdr:col>2</xdr:col>
                    <xdr:colOff>371475</xdr:colOff>
                    <xdr:row>30</xdr:row>
                    <xdr:rowOff>161925</xdr:rowOff>
                  </from>
                  <to>
                    <xdr:col>2</xdr:col>
                    <xdr:colOff>676275</xdr:colOff>
                    <xdr:row>30</xdr:row>
                    <xdr:rowOff>333375</xdr:rowOff>
                  </to>
                </anchor>
              </controlPr>
            </control>
          </mc:Choice>
        </mc:AlternateContent>
        <mc:AlternateContent xmlns:mc="http://schemas.openxmlformats.org/markup-compatibility/2006">
          <mc:Choice Requires="x14">
            <control shapeId="12400" r:id="rId43" name="Check Box 112">
              <controlPr defaultSize="0" autoFill="0" autoLine="0" autoPict="0">
                <anchor moveWithCells="1">
                  <from>
                    <xdr:col>2</xdr:col>
                    <xdr:colOff>371475</xdr:colOff>
                    <xdr:row>61</xdr:row>
                    <xdr:rowOff>76200</xdr:rowOff>
                  </from>
                  <to>
                    <xdr:col>2</xdr:col>
                    <xdr:colOff>676275</xdr:colOff>
                    <xdr:row>61</xdr:row>
                    <xdr:rowOff>247650</xdr:rowOff>
                  </to>
                </anchor>
              </controlPr>
            </control>
          </mc:Choice>
        </mc:AlternateContent>
        <mc:AlternateContent xmlns:mc="http://schemas.openxmlformats.org/markup-compatibility/2006">
          <mc:Choice Requires="x14">
            <control shapeId="12403" r:id="rId44" name="Check Box 115">
              <controlPr defaultSize="0" autoFill="0" autoLine="0" autoPict="0">
                <anchor moveWithCells="1">
                  <from>
                    <xdr:col>2</xdr:col>
                    <xdr:colOff>371475</xdr:colOff>
                    <xdr:row>43</xdr:row>
                    <xdr:rowOff>104775</xdr:rowOff>
                  </from>
                  <to>
                    <xdr:col>2</xdr:col>
                    <xdr:colOff>676275</xdr:colOff>
                    <xdr:row>43</xdr:row>
                    <xdr:rowOff>276225</xdr:rowOff>
                  </to>
                </anchor>
              </controlPr>
            </control>
          </mc:Choice>
        </mc:AlternateContent>
        <mc:AlternateContent xmlns:mc="http://schemas.openxmlformats.org/markup-compatibility/2006">
          <mc:Choice Requires="x14">
            <control shapeId="12405" r:id="rId45" name="Check Box 117">
              <controlPr defaultSize="0" autoFill="0" autoLine="0" autoPict="0">
                <anchor moveWithCells="1">
                  <from>
                    <xdr:col>2</xdr:col>
                    <xdr:colOff>371475</xdr:colOff>
                    <xdr:row>44</xdr:row>
                    <xdr:rowOff>104775</xdr:rowOff>
                  </from>
                  <to>
                    <xdr:col>2</xdr:col>
                    <xdr:colOff>676275</xdr:colOff>
                    <xdr:row>44</xdr:row>
                    <xdr:rowOff>276225</xdr:rowOff>
                  </to>
                </anchor>
              </controlPr>
            </control>
          </mc:Choice>
        </mc:AlternateContent>
        <mc:AlternateContent xmlns:mc="http://schemas.openxmlformats.org/markup-compatibility/2006">
          <mc:Choice Requires="x14">
            <control shapeId="12407" r:id="rId46" name="Check Box 119">
              <controlPr defaultSize="0" autoFill="0" autoLine="0" autoPict="0">
                <anchor moveWithCells="1">
                  <from>
                    <xdr:col>2</xdr:col>
                    <xdr:colOff>371475</xdr:colOff>
                    <xdr:row>51</xdr:row>
                    <xdr:rowOff>104775</xdr:rowOff>
                  </from>
                  <to>
                    <xdr:col>2</xdr:col>
                    <xdr:colOff>676275</xdr:colOff>
                    <xdr:row>51</xdr:row>
                    <xdr:rowOff>276225</xdr:rowOff>
                  </to>
                </anchor>
              </controlPr>
            </control>
          </mc:Choice>
        </mc:AlternateContent>
        <mc:AlternateContent xmlns:mc="http://schemas.openxmlformats.org/markup-compatibility/2006">
          <mc:Choice Requires="x14">
            <control shapeId="12408" r:id="rId47" name="Check Box 120">
              <controlPr defaultSize="0" autoFill="0" autoLine="0" autoPict="0">
                <anchor moveWithCells="1">
                  <from>
                    <xdr:col>2</xdr:col>
                    <xdr:colOff>371475</xdr:colOff>
                    <xdr:row>52</xdr:row>
                    <xdr:rowOff>104775</xdr:rowOff>
                  </from>
                  <to>
                    <xdr:col>2</xdr:col>
                    <xdr:colOff>676275</xdr:colOff>
                    <xdr:row>52</xdr:row>
                    <xdr:rowOff>276225</xdr:rowOff>
                  </to>
                </anchor>
              </controlPr>
            </control>
          </mc:Choice>
        </mc:AlternateContent>
        <mc:AlternateContent xmlns:mc="http://schemas.openxmlformats.org/markup-compatibility/2006">
          <mc:Choice Requires="x14">
            <control shapeId="12409" r:id="rId48" name="Check Box 121">
              <controlPr defaultSize="0" autoFill="0" autoLine="0" autoPict="0">
                <anchor moveWithCells="1">
                  <from>
                    <xdr:col>2</xdr:col>
                    <xdr:colOff>371475</xdr:colOff>
                    <xdr:row>53</xdr:row>
                    <xdr:rowOff>104775</xdr:rowOff>
                  </from>
                  <to>
                    <xdr:col>2</xdr:col>
                    <xdr:colOff>676275</xdr:colOff>
                    <xdr:row>53</xdr:row>
                    <xdr:rowOff>276225</xdr:rowOff>
                  </to>
                </anchor>
              </controlPr>
            </control>
          </mc:Choice>
        </mc:AlternateContent>
        <mc:AlternateContent xmlns:mc="http://schemas.openxmlformats.org/markup-compatibility/2006">
          <mc:Choice Requires="x14">
            <control shapeId="12410" r:id="rId49" name="Check Box 122">
              <controlPr defaultSize="0" autoFill="0" autoLine="0" autoPict="0">
                <anchor moveWithCells="1">
                  <from>
                    <xdr:col>2</xdr:col>
                    <xdr:colOff>371475</xdr:colOff>
                    <xdr:row>54</xdr:row>
                    <xdr:rowOff>104775</xdr:rowOff>
                  </from>
                  <to>
                    <xdr:col>2</xdr:col>
                    <xdr:colOff>676275</xdr:colOff>
                    <xdr:row>54</xdr:row>
                    <xdr:rowOff>276225</xdr:rowOff>
                  </to>
                </anchor>
              </controlPr>
            </control>
          </mc:Choice>
        </mc:AlternateContent>
        <mc:AlternateContent xmlns:mc="http://schemas.openxmlformats.org/markup-compatibility/2006">
          <mc:Choice Requires="x14">
            <control shapeId="12411" r:id="rId50" name="Check Box 123">
              <controlPr defaultSize="0" autoFill="0" autoLine="0" autoPict="0">
                <anchor moveWithCells="1">
                  <from>
                    <xdr:col>2</xdr:col>
                    <xdr:colOff>371475</xdr:colOff>
                    <xdr:row>55</xdr:row>
                    <xdr:rowOff>104775</xdr:rowOff>
                  </from>
                  <to>
                    <xdr:col>2</xdr:col>
                    <xdr:colOff>676275</xdr:colOff>
                    <xdr:row>55</xdr:row>
                    <xdr:rowOff>276225</xdr:rowOff>
                  </to>
                </anchor>
              </controlPr>
            </control>
          </mc:Choice>
        </mc:AlternateContent>
        <mc:AlternateContent xmlns:mc="http://schemas.openxmlformats.org/markup-compatibility/2006">
          <mc:Choice Requires="x14">
            <control shapeId="12412" r:id="rId51" name="Check Box 124">
              <controlPr defaultSize="0" autoFill="0" autoLine="0" autoPict="0">
                <anchor moveWithCells="1">
                  <from>
                    <xdr:col>2</xdr:col>
                    <xdr:colOff>371475</xdr:colOff>
                    <xdr:row>56</xdr:row>
                    <xdr:rowOff>104775</xdr:rowOff>
                  </from>
                  <to>
                    <xdr:col>2</xdr:col>
                    <xdr:colOff>676275</xdr:colOff>
                    <xdr:row>56</xdr:row>
                    <xdr:rowOff>276225</xdr:rowOff>
                  </to>
                </anchor>
              </controlPr>
            </control>
          </mc:Choice>
        </mc:AlternateContent>
        <mc:AlternateContent xmlns:mc="http://schemas.openxmlformats.org/markup-compatibility/2006">
          <mc:Choice Requires="x14">
            <control shapeId="12414" r:id="rId52" name="Check Box 126">
              <controlPr defaultSize="0" autoFill="0" autoLine="0" autoPict="0">
                <anchor moveWithCells="1">
                  <from>
                    <xdr:col>2</xdr:col>
                    <xdr:colOff>371475</xdr:colOff>
                    <xdr:row>57</xdr:row>
                    <xdr:rowOff>104775</xdr:rowOff>
                  </from>
                  <to>
                    <xdr:col>2</xdr:col>
                    <xdr:colOff>676275</xdr:colOff>
                    <xdr:row>57</xdr:row>
                    <xdr:rowOff>276225</xdr:rowOff>
                  </to>
                </anchor>
              </controlPr>
            </control>
          </mc:Choice>
        </mc:AlternateContent>
        <mc:AlternateContent xmlns:mc="http://schemas.openxmlformats.org/markup-compatibility/2006">
          <mc:Choice Requires="x14">
            <control shapeId="12416" r:id="rId53" name="Check Box 128">
              <controlPr defaultSize="0" autoFill="0" autoLine="0" autoPict="0">
                <anchor moveWithCells="1">
                  <from>
                    <xdr:col>2</xdr:col>
                    <xdr:colOff>371475</xdr:colOff>
                    <xdr:row>59</xdr:row>
                    <xdr:rowOff>104775</xdr:rowOff>
                  </from>
                  <to>
                    <xdr:col>2</xdr:col>
                    <xdr:colOff>676275</xdr:colOff>
                    <xdr:row>59</xdr:row>
                    <xdr:rowOff>276225</xdr:rowOff>
                  </to>
                </anchor>
              </controlPr>
            </control>
          </mc:Choice>
        </mc:AlternateContent>
        <mc:AlternateContent xmlns:mc="http://schemas.openxmlformats.org/markup-compatibility/2006">
          <mc:Choice Requires="x14">
            <control shapeId="12418" r:id="rId54" name="Check Box 130">
              <controlPr defaultSize="0" autoFill="0" autoLine="0" autoPict="0">
                <anchor moveWithCells="1">
                  <from>
                    <xdr:col>2</xdr:col>
                    <xdr:colOff>371475</xdr:colOff>
                    <xdr:row>60</xdr:row>
                    <xdr:rowOff>104775</xdr:rowOff>
                  </from>
                  <to>
                    <xdr:col>2</xdr:col>
                    <xdr:colOff>676275</xdr:colOff>
                    <xdr:row>60</xdr:row>
                    <xdr:rowOff>276225</xdr:rowOff>
                  </to>
                </anchor>
              </controlPr>
            </control>
          </mc:Choice>
        </mc:AlternateContent>
        <mc:AlternateContent xmlns:mc="http://schemas.openxmlformats.org/markup-compatibility/2006">
          <mc:Choice Requires="x14">
            <control shapeId="12419" r:id="rId55" name="Check Box 131">
              <controlPr defaultSize="0" autoFill="0" autoLine="0" autoPict="0">
                <anchor moveWithCells="1">
                  <from>
                    <xdr:col>2</xdr:col>
                    <xdr:colOff>361950</xdr:colOff>
                    <xdr:row>8</xdr:row>
                    <xdr:rowOff>104775</xdr:rowOff>
                  </from>
                  <to>
                    <xdr:col>2</xdr:col>
                    <xdr:colOff>666750</xdr:colOff>
                    <xdr:row>8</xdr:row>
                    <xdr:rowOff>276225</xdr:rowOff>
                  </to>
                </anchor>
              </controlPr>
            </control>
          </mc:Choice>
        </mc:AlternateContent>
        <mc:AlternateContent xmlns:mc="http://schemas.openxmlformats.org/markup-compatibility/2006">
          <mc:Choice Requires="x14">
            <control shapeId="12420" r:id="rId56" name="Check Box 132">
              <controlPr defaultSize="0" autoFill="0" autoLine="0" autoPict="0">
                <anchor moveWithCells="1">
                  <from>
                    <xdr:col>2</xdr:col>
                    <xdr:colOff>361950</xdr:colOff>
                    <xdr:row>9</xdr:row>
                    <xdr:rowOff>104775</xdr:rowOff>
                  </from>
                  <to>
                    <xdr:col>2</xdr:col>
                    <xdr:colOff>666750</xdr:colOff>
                    <xdr:row>9</xdr:row>
                    <xdr:rowOff>276225</xdr:rowOff>
                  </to>
                </anchor>
              </controlPr>
            </control>
          </mc:Choice>
        </mc:AlternateContent>
        <mc:AlternateContent xmlns:mc="http://schemas.openxmlformats.org/markup-compatibility/2006">
          <mc:Choice Requires="x14">
            <control shapeId="12421" r:id="rId57" name="Check Box 133">
              <controlPr defaultSize="0" autoFill="0" autoLine="0" autoPict="0">
                <anchor moveWithCells="1">
                  <from>
                    <xdr:col>2</xdr:col>
                    <xdr:colOff>371475</xdr:colOff>
                    <xdr:row>24</xdr:row>
                    <xdr:rowOff>161925</xdr:rowOff>
                  </from>
                  <to>
                    <xdr:col>2</xdr:col>
                    <xdr:colOff>676275</xdr:colOff>
                    <xdr:row>24</xdr:row>
                    <xdr:rowOff>333375</xdr:rowOff>
                  </to>
                </anchor>
              </controlPr>
            </control>
          </mc:Choice>
        </mc:AlternateContent>
        <mc:AlternateContent xmlns:mc="http://schemas.openxmlformats.org/markup-compatibility/2006">
          <mc:Choice Requires="x14">
            <control shapeId="12422" r:id="rId58" name="Check Box 134">
              <controlPr defaultSize="0" autoFill="0" autoLine="0" autoPict="0">
                <anchor moveWithCells="1">
                  <from>
                    <xdr:col>2</xdr:col>
                    <xdr:colOff>371475</xdr:colOff>
                    <xdr:row>29</xdr:row>
                    <xdr:rowOff>76200</xdr:rowOff>
                  </from>
                  <to>
                    <xdr:col>2</xdr:col>
                    <xdr:colOff>676275</xdr:colOff>
                    <xdr:row>29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2" operator="containsText" id="{25ACAC25-5FEB-4DA7-94E5-4F480D0C34B7}">
            <xm:f>NOT(ISERROR(SEARCH($F$30,F16)))</xm:f>
            <xm:f>$F$30</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F16:F46</xm:sqref>
        </x14:conditionalFormatting>
        <x14:conditionalFormatting xmlns:xm="http://schemas.microsoft.com/office/excel/2006/main">
          <x14:cfRule type="containsText" priority="1" operator="containsText" id="{FFAC12A5-1384-4529-8B7B-9BB1131161F3}">
            <xm:f>NOT(ISERROR(SEARCH($F$60,F60)))</xm:f>
            <xm:f>$F$60</xm:f>
            <x14:dxf>
              <font>
                <b/>
                <i val="0"/>
              </font>
              <fill>
                <patternFill>
                  <bgColor rgb="FFFF0000"/>
                </patternFill>
              </fill>
              <border>
                <left style="thin">
                  <color auto="1"/>
                </left>
                <right style="thin">
                  <color auto="1"/>
                </right>
                <top style="thin">
                  <color auto="1"/>
                </top>
                <bottom style="thin">
                  <color auto="1"/>
                </bottom>
                <vertical/>
                <horizontal/>
              </border>
            </x14:dxf>
          </x14:cfRule>
          <xm:sqref>F60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dimension ref="A1:F14"/>
  <sheetViews>
    <sheetView zoomScaleNormal="100" workbookViewId="0">
      <selection activeCell="F12" sqref="F12"/>
    </sheetView>
  </sheetViews>
  <sheetFormatPr defaultColWidth="9" defaultRowHeight="15.75"/>
  <cols>
    <col min="1" max="1" width="9" style="184"/>
    <col min="2" max="2" width="70.125" style="183" customWidth="1"/>
    <col min="3" max="3" width="16.625" style="17" customWidth="1"/>
    <col min="4" max="4" width="10" style="182" customWidth="1"/>
    <col min="5" max="5" width="10.25" style="182" hidden="1" customWidth="1"/>
    <col min="6" max="6" width="42.875" style="182" customWidth="1"/>
    <col min="7" max="8" width="9" style="183" customWidth="1"/>
    <col min="9" max="16384" width="9" style="183"/>
  </cols>
  <sheetData>
    <row r="1" spans="1:6" ht="25.5" customHeight="1">
      <c r="A1" s="535" t="s">
        <v>582</v>
      </c>
      <c r="B1" s="535"/>
      <c r="D1" s="487"/>
      <c r="E1" s="487"/>
      <c r="F1" s="487"/>
    </row>
    <row r="3" spans="1:6" ht="22.5" customHeight="1">
      <c r="A3" s="511" t="s">
        <v>38</v>
      </c>
      <c r="B3" s="511"/>
      <c r="D3" s="487"/>
      <c r="E3" s="487"/>
      <c r="F3" s="487"/>
    </row>
    <row r="4" spans="1:6" ht="22.5" customHeight="1" thickBot="1">
      <c r="A4" s="543" t="s">
        <v>407</v>
      </c>
      <c r="B4" s="543"/>
      <c r="C4" s="543"/>
      <c r="D4" s="487"/>
      <c r="E4" s="487"/>
      <c r="F4" s="487"/>
    </row>
    <row r="5" spans="1:6" ht="30.75" customHeight="1" thickTop="1" thickBot="1">
      <c r="A5" s="514" t="s">
        <v>583</v>
      </c>
      <c r="B5" s="544"/>
      <c r="C5" s="309" t="s">
        <v>42</v>
      </c>
      <c r="D5" s="22" t="s">
        <v>46</v>
      </c>
      <c r="E5" s="7" t="s">
        <v>47</v>
      </c>
      <c r="F5" s="487"/>
    </row>
    <row r="6" spans="1:6" ht="40.5" customHeight="1" thickTop="1">
      <c r="A6" s="191" t="s">
        <v>584</v>
      </c>
      <c r="B6" s="346" t="s">
        <v>585</v>
      </c>
      <c r="C6" s="349" t="b">
        <v>0</v>
      </c>
      <c r="D6" s="307">
        <v>5</v>
      </c>
      <c r="E6" s="487">
        <f t="shared" ref="E6" si="0">IF(C6,D6,0)</f>
        <v>0</v>
      </c>
      <c r="F6" s="487"/>
    </row>
    <row r="7" spans="1:6" ht="42" customHeight="1">
      <c r="A7" s="191" t="s">
        <v>586</v>
      </c>
      <c r="B7" s="346" t="s">
        <v>587</v>
      </c>
      <c r="C7" s="343" t="b">
        <v>0</v>
      </c>
      <c r="D7" s="307">
        <v>5</v>
      </c>
      <c r="E7" s="487">
        <f>IF(C7,D7,0)</f>
        <v>0</v>
      </c>
      <c r="F7" s="165"/>
    </row>
    <row r="8" spans="1:6" ht="30" customHeight="1">
      <c r="A8" s="191" t="s">
        <v>588</v>
      </c>
      <c r="B8" s="346" t="s">
        <v>589</v>
      </c>
      <c r="C8" s="343" t="b">
        <v>0</v>
      </c>
      <c r="D8" s="307">
        <v>4</v>
      </c>
      <c r="E8" s="487">
        <f t="shared" ref="E8:E10" si="1">IF(C8,D8,0)</f>
        <v>0</v>
      </c>
      <c r="F8" s="487"/>
    </row>
    <row r="9" spans="1:6" ht="42.75" customHeight="1">
      <c r="A9" s="191" t="s">
        <v>590</v>
      </c>
      <c r="B9" s="347" t="s">
        <v>591</v>
      </c>
      <c r="C9" s="343" t="b">
        <v>0</v>
      </c>
      <c r="D9" s="307">
        <v>7</v>
      </c>
      <c r="E9" s="487">
        <f t="shared" si="1"/>
        <v>0</v>
      </c>
      <c r="F9" s="487"/>
    </row>
    <row r="10" spans="1:6" ht="30" customHeight="1" thickBot="1">
      <c r="A10" s="292" t="s">
        <v>592</v>
      </c>
      <c r="B10" s="348" t="s">
        <v>593</v>
      </c>
      <c r="C10" s="344" t="b">
        <v>0</v>
      </c>
      <c r="D10" s="307">
        <v>7</v>
      </c>
      <c r="E10" s="487">
        <f t="shared" si="1"/>
        <v>0</v>
      </c>
      <c r="F10" s="487"/>
    </row>
    <row r="11" spans="1:6" ht="17.25" thickTop="1" thickBot="1">
      <c r="A11" s="501"/>
      <c r="B11" s="162"/>
      <c r="D11" s="487">
        <f>SUM(D7:D10)</f>
        <v>23</v>
      </c>
      <c r="E11" s="487">
        <f>SUM(E7:E10)</f>
        <v>0</v>
      </c>
      <c r="F11" s="487"/>
    </row>
    <row r="12" spans="1:6" ht="16.5" thickBot="1">
      <c r="A12" s="501"/>
      <c r="B12" s="35" t="s">
        <v>83</v>
      </c>
      <c r="C12" s="19">
        <f>E11/D11</f>
        <v>0</v>
      </c>
      <c r="D12" s="487"/>
      <c r="E12" s="487"/>
      <c r="F12" s="487"/>
    </row>
    <row r="13" spans="1:6" ht="16.5" thickBot="1">
      <c r="A13" s="501"/>
      <c r="B13" s="483"/>
      <c r="D13" s="487"/>
      <c r="E13" s="487"/>
      <c r="F13" s="487"/>
    </row>
    <row r="14" spans="1:6" ht="99" customHeight="1" thickBot="1">
      <c r="A14" s="152"/>
      <c r="B14" s="153" t="s">
        <v>581</v>
      </c>
      <c r="C14" s="152"/>
      <c r="D14" s="487"/>
      <c r="E14" s="487"/>
      <c r="F14" s="487"/>
    </row>
  </sheetData>
  <mergeCells count="4">
    <mergeCell ref="A1:B1"/>
    <mergeCell ref="A3:B3"/>
    <mergeCell ref="A4:C4"/>
    <mergeCell ref="A5:B5"/>
  </mergeCells>
  <pageMargins left="0.7" right="0.7" top="0.75" bottom="0.75" header="0.3" footer="0.3"/>
  <pageSetup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2</xdr:col>
                    <xdr:colOff>371475</xdr:colOff>
                    <xdr:row>7</xdr:row>
                    <xdr:rowOff>95250</xdr:rowOff>
                  </from>
                  <to>
                    <xdr:col>2</xdr:col>
                    <xdr:colOff>676275</xdr:colOff>
                    <xdr:row>7</xdr:row>
                    <xdr:rowOff>276225</xdr:rowOff>
                  </to>
                </anchor>
              </controlPr>
            </control>
          </mc:Choice>
        </mc:AlternateContent>
        <mc:AlternateContent xmlns:mc="http://schemas.openxmlformats.org/markup-compatibility/2006">
          <mc:Choice Requires="x14">
            <control shapeId="100355" r:id="rId5" name="Check Box 3">
              <controlPr defaultSize="0" autoFill="0" autoLine="0" autoPict="0">
                <anchor moveWithCells="1">
                  <from>
                    <xdr:col>2</xdr:col>
                    <xdr:colOff>400050</xdr:colOff>
                    <xdr:row>8</xdr:row>
                    <xdr:rowOff>114300</xdr:rowOff>
                  </from>
                  <to>
                    <xdr:col>2</xdr:col>
                    <xdr:colOff>781050</xdr:colOff>
                    <xdr:row>8</xdr:row>
                    <xdr:rowOff>361950</xdr:rowOff>
                  </to>
                </anchor>
              </controlPr>
            </control>
          </mc:Choice>
        </mc:AlternateContent>
        <mc:AlternateContent xmlns:mc="http://schemas.openxmlformats.org/markup-compatibility/2006">
          <mc:Choice Requires="x14">
            <control shapeId="100356" r:id="rId6" name="Check Box 4">
              <controlPr defaultSize="0" autoFill="0" autoLine="0" autoPict="0">
                <anchor moveWithCells="1">
                  <from>
                    <xdr:col>2</xdr:col>
                    <xdr:colOff>381000</xdr:colOff>
                    <xdr:row>9</xdr:row>
                    <xdr:rowOff>85725</xdr:rowOff>
                  </from>
                  <to>
                    <xdr:col>2</xdr:col>
                    <xdr:colOff>685800</xdr:colOff>
                    <xdr:row>9</xdr:row>
                    <xdr:rowOff>266700</xdr:rowOff>
                  </to>
                </anchor>
              </controlPr>
            </control>
          </mc:Choice>
        </mc:AlternateContent>
        <mc:AlternateContent xmlns:mc="http://schemas.openxmlformats.org/markup-compatibility/2006">
          <mc:Choice Requires="x14">
            <control shapeId="100358" r:id="rId7" name="Check Box 6">
              <controlPr defaultSize="0" autoFill="0" autoLine="0" autoPict="0">
                <anchor moveWithCells="1">
                  <from>
                    <xdr:col>2</xdr:col>
                    <xdr:colOff>390525</xdr:colOff>
                    <xdr:row>6</xdr:row>
                    <xdr:rowOff>190500</xdr:rowOff>
                  </from>
                  <to>
                    <xdr:col>2</xdr:col>
                    <xdr:colOff>695325</xdr:colOff>
                    <xdr:row>6</xdr:row>
                    <xdr:rowOff>371475</xdr:rowOff>
                  </to>
                </anchor>
              </controlPr>
            </control>
          </mc:Choice>
        </mc:AlternateContent>
        <mc:AlternateContent xmlns:mc="http://schemas.openxmlformats.org/markup-compatibility/2006">
          <mc:Choice Requires="x14">
            <control shapeId="100359" r:id="rId8" name="Check Box 7">
              <controlPr defaultSize="0" autoFill="0" autoLine="0" autoPict="0">
                <anchor moveWithCells="1">
                  <from>
                    <xdr:col>2</xdr:col>
                    <xdr:colOff>390525</xdr:colOff>
                    <xdr:row>5</xdr:row>
                    <xdr:rowOff>190500</xdr:rowOff>
                  </from>
                  <to>
                    <xdr:col>2</xdr:col>
                    <xdr:colOff>695325</xdr:colOff>
                    <xdr:row>5</xdr:row>
                    <xdr:rowOff>371475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0000"/>
  </sheetPr>
  <dimension ref="A1:K25"/>
  <sheetViews>
    <sheetView tabSelected="1" topLeftCell="A13" zoomScaleNormal="100" workbookViewId="0">
      <selection activeCell="B28" sqref="B28"/>
    </sheetView>
  </sheetViews>
  <sheetFormatPr defaultColWidth="9" defaultRowHeight="15.75"/>
  <cols>
    <col min="1" max="1" width="9" style="159"/>
    <col min="2" max="2" width="70.125" style="158" customWidth="1"/>
    <col min="3" max="3" width="16.625" style="17" customWidth="1"/>
    <col min="4" max="4" width="10" style="157" customWidth="1"/>
    <col min="5" max="5" width="10.25" style="157" hidden="1" customWidth="1"/>
    <col min="6" max="6" width="42.875" style="157" customWidth="1"/>
    <col min="7" max="11" width="9" style="158" hidden="1" customWidth="1"/>
    <col min="12" max="16384" width="9" style="158"/>
  </cols>
  <sheetData>
    <row r="1" spans="1:10" ht="25.5" customHeight="1">
      <c r="A1" s="535" t="s">
        <v>594</v>
      </c>
      <c r="B1" s="535"/>
      <c r="D1" s="487"/>
      <c r="E1" s="487"/>
      <c r="F1" s="487"/>
      <c r="G1" s="483"/>
      <c r="H1" s="483"/>
      <c r="I1" s="483"/>
      <c r="J1" s="483"/>
    </row>
    <row r="3" spans="1:10" ht="22.5" customHeight="1">
      <c r="A3" s="511" t="s">
        <v>38</v>
      </c>
      <c r="B3" s="511"/>
      <c r="D3" s="487"/>
      <c r="E3" s="487"/>
      <c r="F3" s="487"/>
      <c r="G3" s="483"/>
      <c r="H3" s="483"/>
      <c r="I3" s="483"/>
      <c r="J3" s="483"/>
    </row>
    <row r="4" spans="1:10" ht="22.5" customHeight="1" thickBot="1">
      <c r="A4" s="543" t="s">
        <v>407</v>
      </c>
      <c r="B4" s="543"/>
      <c r="C4" s="543"/>
      <c r="D4" s="487"/>
      <c r="E4" s="487"/>
      <c r="F4" s="487"/>
      <c r="G4" s="483"/>
      <c r="H4" s="483"/>
      <c r="I4" s="483"/>
      <c r="J4" s="483"/>
    </row>
    <row r="5" spans="1:10" ht="30.75" customHeight="1" thickTop="1" thickBot="1">
      <c r="A5" s="514" t="s">
        <v>595</v>
      </c>
      <c r="B5" s="544"/>
      <c r="C5" s="14" t="s">
        <v>42</v>
      </c>
      <c r="D5" s="22" t="s">
        <v>46</v>
      </c>
      <c r="E5" s="7" t="s">
        <v>47</v>
      </c>
      <c r="F5" s="487"/>
      <c r="G5" s="483"/>
      <c r="H5" s="483"/>
      <c r="I5" s="483"/>
      <c r="J5" s="483"/>
    </row>
    <row r="6" spans="1:10" s="183" customFormat="1" ht="30.75" customHeight="1" thickTop="1" thickBot="1">
      <c r="A6" s="295"/>
      <c r="B6" s="545" t="s">
        <v>596</v>
      </c>
      <c r="C6" s="547"/>
      <c r="D6" s="487"/>
      <c r="E6" s="487"/>
      <c r="F6" s="487"/>
      <c r="G6" s="483"/>
      <c r="H6" s="483"/>
      <c r="I6" s="483"/>
      <c r="J6" s="483"/>
    </row>
    <row r="7" spans="1:10" ht="39" customHeight="1" thickTop="1">
      <c r="A7" s="134" t="s">
        <v>597</v>
      </c>
      <c r="B7" s="338" t="s">
        <v>598</v>
      </c>
      <c r="C7" s="342" t="b">
        <v>0</v>
      </c>
      <c r="D7" s="307">
        <v>8</v>
      </c>
      <c r="E7" s="487">
        <f>IF(C7,D7,0)</f>
        <v>0</v>
      </c>
      <c r="F7" s="138"/>
      <c r="G7" s="483"/>
      <c r="H7" s="483"/>
      <c r="I7" s="483"/>
      <c r="J7" s="483"/>
    </row>
    <row r="8" spans="1:10" ht="35.1" customHeight="1">
      <c r="A8" s="134" t="s">
        <v>599</v>
      </c>
      <c r="B8" s="339" t="s">
        <v>600</v>
      </c>
      <c r="C8" s="343" t="b">
        <v>0</v>
      </c>
      <c r="D8" s="307">
        <v>8</v>
      </c>
      <c r="E8" s="487">
        <f t="shared" ref="E8:E14" si="0">IF(C8,D8,0)</f>
        <v>0</v>
      </c>
      <c r="F8" s="487"/>
      <c r="G8" s="483"/>
      <c r="H8" s="483"/>
      <c r="I8" s="483"/>
      <c r="J8" s="483"/>
    </row>
    <row r="9" spans="1:10" s="183" customFormat="1" ht="35.1" customHeight="1" thickBot="1">
      <c r="A9" s="134" t="s">
        <v>601</v>
      </c>
      <c r="B9" s="340" t="s">
        <v>602</v>
      </c>
      <c r="C9" s="344" t="b">
        <v>0</v>
      </c>
      <c r="D9" s="307">
        <v>8</v>
      </c>
      <c r="E9" s="487">
        <f t="shared" si="0"/>
        <v>0</v>
      </c>
      <c r="F9" s="487"/>
      <c r="G9" s="483"/>
      <c r="H9" s="483"/>
      <c r="I9" s="483"/>
      <c r="J9" s="483"/>
    </row>
    <row r="10" spans="1:10" s="183" customFormat="1" ht="35.1" customHeight="1" thickTop="1" thickBot="1">
      <c r="A10" s="295"/>
      <c r="B10" s="545" t="s">
        <v>603</v>
      </c>
      <c r="C10" s="546"/>
      <c r="D10" s="307"/>
      <c r="E10" s="487"/>
      <c r="F10" s="487"/>
      <c r="G10" s="483"/>
      <c r="H10" s="483"/>
      <c r="I10" s="483"/>
      <c r="J10" s="483"/>
    </row>
    <row r="11" spans="1:10" s="183" customFormat="1" ht="35.1" customHeight="1" thickTop="1">
      <c r="A11" s="134"/>
      <c r="B11" s="341" t="s">
        <v>604</v>
      </c>
      <c r="C11" s="345" t="b">
        <v>0</v>
      </c>
      <c r="D11" s="307"/>
      <c r="E11" s="307">
        <f>IF(C11,J11,0)</f>
        <v>0</v>
      </c>
      <c r="F11" s="487" t="str">
        <f>IF(I11&gt;1,"Entry error, select one answer","")</f>
        <v/>
      </c>
      <c r="G11" s="483"/>
      <c r="H11" s="483">
        <f>IF(C11,1,0)</f>
        <v>0</v>
      </c>
      <c r="I11" s="483">
        <f>SUM(H11:H12)</f>
        <v>0</v>
      </c>
      <c r="J11" s="483">
        <f>SUM(D12:D14)</f>
        <v>24</v>
      </c>
    </row>
    <row r="12" spans="1:10" ht="38.25" customHeight="1">
      <c r="A12" s="12" t="s">
        <v>605</v>
      </c>
      <c r="B12" s="338" t="s">
        <v>606</v>
      </c>
      <c r="C12" s="343" t="b">
        <v>0</v>
      </c>
      <c r="D12" s="307">
        <v>8</v>
      </c>
      <c r="E12" s="487">
        <f t="shared" si="0"/>
        <v>0</v>
      </c>
      <c r="F12" s="487" t="str">
        <f>IF(I12&gt;1,"Entry error, select one answer","")</f>
        <v/>
      </c>
      <c r="G12" s="483"/>
      <c r="H12" s="483">
        <f t="shared" ref="H12:H17" si="1">IF(C12,1,0)</f>
        <v>0</v>
      </c>
      <c r="I12" s="483">
        <f>SUM(H11,H13)</f>
        <v>0</v>
      </c>
      <c r="J12" s="483"/>
    </row>
    <row r="13" spans="1:10" ht="35.1" customHeight="1">
      <c r="A13" s="12" t="s">
        <v>607</v>
      </c>
      <c r="B13" s="339" t="s">
        <v>608</v>
      </c>
      <c r="C13" s="343" t="b">
        <v>0</v>
      </c>
      <c r="D13" s="307">
        <v>8</v>
      </c>
      <c r="E13" s="487">
        <f t="shared" si="0"/>
        <v>0</v>
      </c>
      <c r="F13" s="487" t="str">
        <f t="shared" ref="F13:F14" si="2">IF(I13&gt;1,"Entry error, select one answer","")</f>
        <v/>
      </c>
      <c r="G13" s="483"/>
      <c r="H13" s="483">
        <f t="shared" si="1"/>
        <v>0</v>
      </c>
      <c r="I13" s="483">
        <f>SUM(H11,H14)</f>
        <v>0</v>
      </c>
      <c r="J13" s="483"/>
    </row>
    <row r="14" spans="1:10" ht="35.1" customHeight="1" thickBot="1">
      <c r="A14" s="13" t="s">
        <v>609</v>
      </c>
      <c r="B14" s="340" t="s">
        <v>602</v>
      </c>
      <c r="C14" s="344" t="b">
        <v>0</v>
      </c>
      <c r="D14" s="307">
        <v>8</v>
      </c>
      <c r="E14" s="487">
        <f t="shared" si="0"/>
        <v>0</v>
      </c>
      <c r="F14" s="487" t="str">
        <f t="shared" si="2"/>
        <v/>
      </c>
      <c r="G14" s="483"/>
      <c r="H14" s="483">
        <f t="shared" si="1"/>
        <v>0</v>
      </c>
      <c r="I14" s="483">
        <f>SUM(H11,H14)</f>
        <v>0</v>
      </c>
      <c r="J14" s="483"/>
    </row>
    <row r="15" spans="1:10" s="468" customFormat="1" ht="35.1" customHeight="1" thickTop="1" thickBot="1">
      <c r="A15" s="295"/>
      <c r="B15" s="545" t="s">
        <v>610</v>
      </c>
      <c r="C15" s="546"/>
      <c r="D15" s="307"/>
      <c r="E15" s="487"/>
      <c r="F15" s="487"/>
      <c r="G15" s="483"/>
      <c r="H15" s="483"/>
      <c r="I15" s="483"/>
      <c r="J15" s="483"/>
    </row>
    <row r="16" spans="1:10" ht="36.75" customHeight="1" thickTop="1">
      <c r="A16" s="472" t="s">
        <v>611</v>
      </c>
      <c r="B16" s="473" t="s">
        <v>612</v>
      </c>
      <c r="C16" s="470" t="b">
        <v>0</v>
      </c>
      <c r="D16" s="165">
        <v>10</v>
      </c>
      <c r="E16" s="487">
        <f>IF(C16,D16,0)</f>
        <v>0</v>
      </c>
      <c r="F16" s="487" t="str">
        <f>IF(I16&gt;1,"Entry error, select one answer","")</f>
        <v/>
      </c>
      <c r="G16" s="483"/>
      <c r="H16" s="483">
        <f t="shared" si="1"/>
        <v>0</v>
      </c>
      <c r="I16" s="483">
        <f>SUM(H16:H17)</f>
        <v>0</v>
      </c>
      <c r="J16" s="483"/>
    </row>
    <row r="17" spans="1:8" s="468" customFormat="1" ht="36.75" customHeight="1" thickBot="1">
      <c r="A17" s="469"/>
      <c r="B17" s="471" t="s">
        <v>613</v>
      </c>
      <c r="C17" s="344" t="b">
        <v>0</v>
      </c>
      <c r="D17" s="487"/>
      <c r="E17" s="487">
        <f>IF(C17,D16,0)</f>
        <v>0</v>
      </c>
      <c r="F17" s="487"/>
      <c r="G17" s="483"/>
      <c r="H17" s="483">
        <f t="shared" si="1"/>
        <v>0</v>
      </c>
    </row>
    <row r="18" spans="1:8" s="468" customFormat="1" ht="16.5" thickTop="1">
      <c r="A18" s="501"/>
      <c r="B18" s="162"/>
      <c r="C18" s="17"/>
      <c r="D18" s="487">
        <f>SUM(D7:D16)</f>
        <v>58</v>
      </c>
      <c r="E18" s="487">
        <f>SUM(E7:E17)</f>
        <v>0</v>
      </c>
      <c r="F18" s="487"/>
      <c r="G18" s="483"/>
      <c r="H18" s="483"/>
    </row>
    <row r="19" spans="1:8" s="468" customFormat="1" ht="16.5" thickBot="1">
      <c r="A19" s="501"/>
      <c r="B19" s="162"/>
      <c r="C19" s="17"/>
      <c r="D19" s="487"/>
      <c r="E19" s="487"/>
      <c r="F19" s="487"/>
      <c r="G19" s="483"/>
      <c r="H19" s="483"/>
    </row>
    <row r="20" spans="1:8" ht="16.5" thickBot="1">
      <c r="A20" s="501"/>
      <c r="B20" s="35" t="s">
        <v>83</v>
      </c>
      <c r="C20" s="19">
        <f>E18/D18</f>
        <v>0</v>
      </c>
      <c r="D20" s="487"/>
      <c r="E20" s="487"/>
      <c r="F20" s="487"/>
      <c r="G20" s="483"/>
      <c r="H20" s="483"/>
    </row>
    <row r="21" spans="1:8" ht="16.5" thickBot="1">
      <c r="A21" s="501"/>
      <c r="B21" s="483"/>
      <c r="D21" s="487"/>
      <c r="E21" s="487"/>
      <c r="F21" s="487"/>
      <c r="G21" s="483"/>
      <c r="H21" s="483"/>
    </row>
    <row r="22" spans="1:8" ht="99" customHeight="1" thickBot="1">
      <c r="A22" s="152"/>
      <c r="B22" s="153" t="s">
        <v>581</v>
      </c>
      <c r="C22" s="152"/>
      <c r="D22" s="487"/>
      <c r="E22" s="487"/>
      <c r="F22" s="487"/>
      <c r="G22" s="483"/>
      <c r="H22" s="483"/>
    </row>
    <row r="24" spans="1:8">
      <c r="A24" s="501"/>
      <c r="B24" s="474"/>
      <c r="C24" s="475"/>
      <c r="D24" s="487"/>
      <c r="E24" s="487"/>
      <c r="F24" s="487"/>
      <c r="G24" s="483"/>
      <c r="H24" s="483"/>
    </row>
    <row r="25" spans="1:8">
      <c r="A25" s="501"/>
      <c r="B25" s="435"/>
      <c r="D25" s="487"/>
      <c r="E25" s="487"/>
      <c r="F25" s="487"/>
      <c r="G25" s="483"/>
      <c r="H25" s="483"/>
    </row>
  </sheetData>
  <mergeCells count="7">
    <mergeCell ref="B15:C15"/>
    <mergeCell ref="B10:C10"/>
    <mergeCell ref="B6:C6"/>
    <mergeCell ref="A1:B1"/>
    <mergeCell ref="A3:B3"/>
    <mergeCell ref="A4:C4"/>
    <mergeCell ref="A5:B5"/>
  </mergeCells>
  <pageMargins left="0.7" right="0.7" top="0.75" bottom="0.75" header="0.3" footer="0.3"/>
  <pageSetup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3262" r:id="rId4" name="Check Box 78">
              <controlPr defaultSize="0" autoFill="0" autoLine="0" autoPict="0">
                <anchor moveWithCells="1">
                  <from>
                    <xdr:col>2</xdr:col>
                    <xdr:colOff>352425</xdr:colOff>
                    <xdr:row>7</xdr:row>
                    <xdr:rowOff>85725</xdr:rowOff>
                  </from>
                  <to>
                    <xdr:col>2</xdr:col>
                    <xdr:colOff>657225</xdr:colOff>
                    <xdr:row>7</xdr:row>
                    <xdr:rowOff>266700</xdr:rowOff>
                  </to>
                </anchor>
              </controlPr>
            </control>
          </mc:Choice>
        </mc:AlternateContent>
        <mc:AlternateContent xmlns:mc="http://schemas.openxmlformats.org/markup-compatibility/2006">
          <mc:Choice Requires="x14">
            <control shapeId="93263" r:id="rId5" name="Check Box 79">
              <controlPr defaultSize="0" autoFill="0" autoLine="0" autoPict="0">
                <anchor moveWithCells="1">
                  <from>
                    <xdr:col>2</xdr:col>
                    <xdr:colOff>371475</xdr:colOff>
                    <xdr:row>11</xdr:row>
                    <xdr:rowOff>95250</xdr:rowOff>
                  </from>
                  <to>
                    <xdr:col>2</xdr:col>
                    <xdr:colOff>676275</xdr:colOff>
                    <xdr:row>11</xdr:row>
                    <xdr:rowOff>276225</xdr:rowOff>
                  </to>
                </anchor>
              </controlPr>
            </control>
          </mc:Choice>
        </mc:AlternateContent>
        <mc:AlternateContent xmlns:mc="http://schemas.openxmlformats.org/markup-compatibility/2006">
          <mc:Choice Requires="x14">
            <control shapeId="93264" r:id="rId6" name="Check Box 80">
              <controlPr defaultSize="0" autoFill="0" autoLine="0" autoPict="0">
                <anchor moveWithCells="1">
                  <from>
                    <xdr:col>2</xdr:col>
                    <xdr:colOff>371475</xdr:colOff>
                    <xdr:row>12</xdr:row>
                    <xdr:rowOff>47625</xdr:rowOff>
                  </from>
                  <to>
                    <xdr:col>2</xdr:col>
                    <xdr:colOff>752475</xdr:colOff>
                    <xdr:row>12</xdr:row>
                    <xdr:rowOff>295275</xdr:rowOff>
                  </to>
                </anchor>
              </controlPr>
            </control>
          </mc:Choice>
        </mc:AlternateContent>
        <mc:AlternateContent xmlns:mc="http://schemas.openxmlformats.org/markup-compatibility/2006">
          <mc:Choice Requires="x14">
            <control shapeId="93266" r:id="rId7" name="Check Box 82">
              <controlPr defaultSize="0" autoFill="0" autoLine="0" autoPict="0">
                <anchor moveWithCells="1">
                  <from>
                    <xdr:col>2</xdr:col>
                    <xdr:colOff>361950</xdr:colOff>
                    <xdr:row>13</xdr:row>
                    <xdr:rowOff>66675</xdr:rowOff>
                  </from>
                  <to>
                    <xdr:col>2</xdr:col>
                    <xdr:colOff>666750</xdr:colOff>
                    <xdr:row>13</xdr:row>
                    <xdr:rowOff>247650</xdr:rowOff>
                  </to>
                </anchor>
              </controlPr>
            </control>
          </mc:Choice>
        </mc:AlternateContent>
        <mc:AlternateContent xmlns:mc="http://schemas.openxmlformats.org/markup-compatibility/2006">
          <mc:Choice Requires="x14">
            <control shapeId="93267" r:id="rId8" name="Check Box 83">
              <controlPr defaultSize="0" autoFill="0" autoLine="0" autoPict="0">
                <anchor moveWithCells="1">
                  <from>
                    <xdr:col>2</xdr:col>
                    <xdr:colOff>381000</xdr:colOff>
                    <xdr:row>6</xdr:row>
                    <xdr:rowOff>95250</xdr:rowOff>
                  </from>
                  <to>
                    <xdr:col>2</xdr:col>
                    <xdr:colOff>685800</xdr:colOff>
                    <xdr:row>6</xdr:row>
                    <xdr:rowOff>276225</xdr:rowOff>
                  </to>
                </anchor>
              </controlPr>
            </control>
          </mc:Choice>
        </mc:AlternateContent>
        <mc:AlternateContent xmlns:mc="http://schemas.openxmlformats.org/markup-compatibility/2006">
          <mc:Choice Requires="x14">
            <control shapeId="93268" r:id="rId9" name="Check Box 84">
              <controlPr defaultSize="0" autoFill="0" autoLine="0" autoPict="0">
                <anchor moveWithCells="1">
                  <from>
                    <xdr:col>2</xdr:col>
                    <xdr:colOff>352425</xdr:colOff>
                    <xdr:row>8</xdr:row>
                    <xdr:rowOff>76200</xdr:rowOff>
                  </from>
                  <to>
                    <xdr:col>2</xdr:col>
                    <xdr:colOff>657225</xdr:colOff>
                    <xdr:row>8</xdr:row>
                    <xdr:rowOff>257175</xdr:rowOff>
                  </to>
                </anchor>
              </controlPr>
            </control>
          </mc:Choice>
        </mc:AlternateContent>
        <mc:AlternateContent xmlns:mc="http://schemas.openxmlformats.org/markup-compatibility/2006">
          <mc:Choice Requires="x14">
            <control shapeId="93269" r:id="rId10" name="Check Box 85">
              <controlPr defaultSize="0" autoFill="0" autoLine="0" autoPict="0">
                <anchor moveWithCells="1">
                  <from>
                    <xdr:col>2</xdr:col>
                    <xdr:colOff>361950</xdr:colOff>
                    <xdr:row>10</xdr:row>
                    <xdr:rowOff>95250</xdr:rowOff>
                  </from>
                  <to>
                    <xdr:col>2</xdr:col>
                    <xdr:colOff>666750</xdr:colOff>
                    <xdr:row>10</xdr:row>
                    <xdr:rowOff>276225</xdr:rowOff>
                  </to>
                </anchor>
              </controlPr>
            </control>
          </mc:Choice>
        </mc:AlternateContent>
        <mc:AlternateContent xmlns:mc="http://schemas.openxmlformats.org/markup-compatibility/2006">
          <mc:Choice Requires="x14">
            <control shapeId="93270" r:id="rId11" name="Check Box 86">
              <controlPr defaultSize="0" autoFill="0" autoLine="0" autoPict="0">
                <anchor moveWithCells="1">
                  <from>
                    <xdr:col>2</xdr:col>
                    <xdr:colOff>361950</xdr:colOff>
                    <xdr:row>15</xdr:row>
                    <xdr:rowOff>66675</xdr:rowOff>
                  </from>
                  <to>
                    <xdr:col>2</xdr:col>
                    <xdr:colOff>666750</xdr:colOff>
                    <xdr:row>15</xdr:row>
                    <xdr:rowOff>247650</xdr:rowOff>
                  </to>
                </anchor>
              </controlPr>
            </control>
          </mc:Choice>
        </mc:AlternateContent>
        <mc:AlternateContent xmlns:mc="http://schemas.openxmlformats.org/markup-compatibility/2006">
          <mc:Choice Requires="x14">
            <control shapeId="93271" r:id="rId12" name="Check Box 87">
              <controlPr defaultSize="0" autoFill="0" autoLine="0" autoPict="0">
                <anchor moveWithCells="1">
                  <from>
                    <xdr:col>2</xdr:col>
                    <xdr:colOff>361950</xdr:colOff>
                    <xdr:row>16</xdr:row>
                    <xdr:rowOff>66675</xdr:rowOff>
                  </from>
                  <to>
                    <xdr:col>2</xdr:col>
                    <xdr:colOff>666750</xdr:colOff>
                    <xdr:row>16</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 operator="containsText" id="{E927BB3E-26DA-4E9D-A08D-49AEAF9896AF}">
            <xm:f>NOT(ISERROR(SEARCH($F$12,F11)))</xm:f>
            <xm:f>$F$12</xm:f>
            <x14:dxf>
              <font>
                <b/>
                <i val="0"/>
              </font>
              <fill>
                <patternFill>
                  <bgColor rgb="FFFF0000"/>
                </patternFill>
              </fill>
              <border>
                <left style="thin">
                  <color auto="1"/>
                </left>
                <right style="thin">
                  <color auto="1"/>
                </right>
                <top style="thin">
                  <color auto="1"/>
                </top>
                <bottom style="thin">
                  <color auto="1"/>
                </bottom>
                <vertical/>
                <horizontal/>
              </border>
            </x14:dxf>
          </x14:cfRule>
          <xm:sqref>F11:F15</xm:sqref>
        </x14:conditionalFormatting>
        <x14:conditionalFormatting xmlns:xm="http://schemas.microsoft.com/office/excel/2006/main">
          <x14:cfRule type="containsText" priority="1" operator="containsText" id="{39BF709B-3635-4884-A550-6723B04FC414}">
            <xm:f>NOT(ISERROR(SEARCH($F$16,F16)))</xm:f>
            <xm:f>$F$16</xm:f>
            <x14:dxf>
              <font>
                <b/>
                <i val="0"/>
              </font>
              <fill>
                <patternFill>
                  <bgColor rgb="FFFF0000"/>
                </patternFill>
              </fill>
              <border>
                <left style="thin">
                  <color auto="1"/>
                </left>
                <right style="thin">
                  <color auto="1"/>
                </right>
                <top style="thin">
                  <color auto="1"/>
                </top>
                <bottom style="thin">
                  <color auto="1"/>
                </bottom>
                <vertical/>
                <horizontal/>
              </border>
            </x14:dxf>
          </x14:cfRule>
          <xm:sqref>F16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AX30"/>
  <sheetViews>
    <sheetView topLeftCell="A4" zoomScale="110" zoomScaleNormal="110" workbookViewId="0">
      <selection activeCell="C10" sqref="C10"/>
    </sheetView>
  </sheetViews>
  <sheetFormatPr defaultRowHeight="15.75"/>
  <cols>
    <col min="4" max="4" width="6" customWidth="1"/>
    <col min="30" max="30" width="8.75" customWidth="1"/>
    <col min="46" max="47" width="9" style="47"/>
  </cols>
  <sheetData>
    <row r="1" spans="1:50" ht="16.5" thickBo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V1" s="47"/>
      <c r="AW1" s="47"/>
      <c r="AX1" s="47"/>
    </row>
    <row r="2" spans="1:50">
      <c r="A2" s="47"/>
      <c r="B2" s="47"/>
      <c r="C2" s="47"/>
      <c r="D2" s="47"/>
      <c r="E2" s="54"/>
      <c r="F2" s="55"/>
      <c r="G2" s="55"/>
      <c r="H2" s="55"/>
      <c r="I2" s="55"/>
      <c r="J2" s="55"/>
      <c r="K2" s="55"/>
      <c r="L2" s="55"/>
      <c r="M2" s="56"/>
      <c r="N2" s="47"/>
      <c r="O2" s="54"/>
      <c r="P2" s="55"/>
      <c r="Q2" s="55"/>
      <c r="R2" s="55"/>
      <c r="S2" s="55"/>
      <c r="T2" s="55"/>
      <c r="U2" s="56"/>
      <c r="V2" s="47"/>
      <c r="W2" s="54"/>
      <c r="X2" s="55"/>
      <c r="Y2" s="55"/>
      <c r="Z2" s="55"/>
      <c r="AA2" s="56"/>
      <c r="AB2" s="47"/>
      <c r="AC2" s="54"/>
      <c r="AD2" s="55"/>
      <c r="AE2" s="55"/>
      <c r="AF2" s="55"/>
      <c r="AG2" s="55"/>
      <c r="AH2" s="55"/>
      <c r="AI2" s="55"/>
      <c r="AJ2" s="56"/>
      <c r="AK2" s="47"/>
      <c r="AL2" s="54"/>
      <c r="AM2" s="55"/>
      <c r="AN2" s="55"/>
      <c r="AO2" s="55"/>
      <c r="AP2" s="56"/>
      <c r="AQ2" s="47"/>
      <c r="AR2" s="54"/>
      <c r="AS2" s="55"/>
      <c r="AT2" s="55"/>
      <c r="AU2" s="55"/>
      <c r="AV2" s="55"/>
      <c r="AW2" s="55"/>
      <c r="AX2" s="56"/>
    </row>
    <row r="3" spans="1:50" ht="16.5" thickBot="1">
      <c r="A3" s="47"/>
      <c r="B3" s="47"/>
      <c r="C3" s="47"/>
      <c r="D3" s="60"/>
      <c r="E3" s="57"/>
      <c r="F3" s="58" t="s">
        <v>614</v>
      </c>
      <c r="G3" s="58"/>
      <c r="H3" s="58"/>
      <c r="I3" s="58"/>
      <c r="J3" s="58"/>
      <c r="K3" s="58"/>
      <c r="L3" s="58"/>
      <c r="M3" s="59"/>
      <c r="N3" s="60"/>
      <c r="O3" s="57"/>
      <c r="P3" s="58" t="s">
        <v>615</v>
      </c>
      <c r="Q3" s="58"/>
      <c r="R3" s="58"/>
      <c r="S3" s="58"/>
      <c r="T3" s="58"/>
      <c r="U3" s="59"/>
      <c r="V3" s="60"/>
      <c r="W3" s="57"/>
      <c r="X3" s="58" t="s">
        <v>616</v>
      </c>
      <c r="Y3" s="58"/>
      <c r="Z3" s="58"/>
      <c r="AA3" s="59"/>
      <c r="AB3" s="60"/>
      <c r="AC3" s="57"/>
      <c r="AD3" s="58" t="s">
        <v>617</v>
      </c>
      <c r="AE3" s="58"/>
      <c r="AF3" s="58"/>
      <c r="AG3" s="58"/>
      <c r="AH3" s="58"/>
      <c r="AI3" s="58"/>
      <c r="AJ3" s="59"/>
      <c r="AK3" s="60"/>
      <c r="AL3" s="57"/>
      <c r="AM3" s="58" t="s">
        <v>618</v>
      </c>
      <c r="AN3" s="58"/>
      <c r="AO3" s="58"/>
      <c r="AP3" s="59"/>
      <c r="AQ3" s="60"/>
      <c r="AR3" s="57"/>
      <c r="AS3" s="58" t="s">
        <v>619</v>
      </c>
      <c r="AT3" s="58"/>
      <c r="AU3" s="58"/>
      <c r="AV3" s="58"/>
      <c r="AW3" s="58"/>
      <c r="AX3" s="59"/>
    </row>
    <row r="4" spans="1:50" ht="157.5" customHeight="1" thickBot="1">
      <c r="A4" s="550" t="s">
        <v>620</v>
      </c>
      <c r="B4" s="551"/>
      <c r="C4" s="552"/>
      <c r="D4" s="116"/>
      <c r="E4" s="61"/>
      <c r="F4" s="285" t="s">
        <v>621</v>
      </c>
      <c r="G4" s="285" t="s">
        <v>622</v>
      </c>
      <c r="H4" s="285" t="s">
        <v>623</v>
      </c>
      <c r="I4" s="285" t="s">
        <v>624</v>
      </c>
      <c r="J4" s="285" t="s">
        <v>625</v>
      </c>
      <c r="K4" s="62"/>
      <c r="L4" s="62"/>
      <c r="M4" s="63"/>
      <c r="N4" s="64"/>
      <c r="O4" s="61"/>
      <c r="P4" s="285" t="s">
        <v>626</v>
      </c>
      <c r="Q4" s="285" t="s">
        <v>5</v>
      </c>
      <c r="R4" s="285" t="s">
        <v>6</v>
      </c>
      <c r="S4" s="62"/>
      <c r="T4" s="62"/>
      <c r="U4" s="63"/>
      <c r="V4" s="64"/>
      <c r="W4" s="61"/>
      <c r="X4" s="285" t="s">
        <v>8</v>
      </c>
      <c r="Y4" s="62"/>
      <c r="Z4" s="62"/>
      <c r="AA4" s="63"/>
      <c r="AB4" s="64"/>
      <c r="AC4" s="61"/>
      <c r="AD4" s="285" t="s">
        <v>10</v>
      </c>
      <c r="AE4" s="285" t="s">
        <v>11</v>
      </c>
      <c r="AF4" s="285" t="s">
        <v>12</v>
      </c>
      <c r="AG4" s="285" t="s">
        <v>13</v>
      </c>
      <c r="AH4" s="62"/>
      <c r="AI4" s="62"/>
      <c r="AJ4" s="63"/>
      <c r="AK4" s="64"/>
      <c r="AL4" s="61"/>
      <c r="AM4" s="108" t="s">
        <v>627</v>
      </c>
      <c r="AN4" s="62"/>
      <c r="AO4" s="62"/>
      <c r="AP4" s="63"/>
      <c r="AQ4" s="64"/>
      <c r="AR4" s="61"/>
      <c r="AS4" s="108" t="s">
        <v>17</v>
      </c>
      <c r="AT4" s="108" t="s">
        <v>18</v>
      </c>
      <c r="AU4" s="108" t="s">
        <v>19</v>
      </c>
      <c r="AV4" s="62"/>
      <c r="AW4" s="62"/>
      <c r="AX4" s="63"/>
    </row>
    <row r="5" spans="1:50" ht="16.5" thickBot="1">
      <c r="A5" s="93"/>
      <c r="B5" s="94"/>
      <c r="C5" s="95"/>
      <c r="D5" s="47"/>
      <c r="E5" s="65"/>
      <c r="F5" s="68">
        <f>T21</f>
        <v>0</v>
      </c>
      <c r="G5" s="69">
        <f>Z21</f>
        <v>0</v>
      </c>
      <c r="H5" s="69">
        <f>AI21</f>
        <v>0</v>
      </c>
      <c r="I5" s="69">
        <f>AO21</f>
        <v>0</v>
      </c>
      <c r="J5" s="69">
        <f>AW21</f>
        <v>0</v>
      </c>
      <c r="K5" s="66" t="s">
        <v>628</v>
      </c>
      <c r="L5" s="52"/>
      <c r="M5" s="67"/>
      <c r="N5" s="47"/>
      <c r="O5" s="65"/>
      <c r="P5" s="105">
        <f>'1.1 Staffing'!C21</f>
        <v>0</v>
      </c>
      <c r="Q5" s="109">
        <f>'1.2 Staff Qualifications'!C15</f>
        <v>0</v>
      </c>
      <c r="R5" s="106">
        <f>'1.3 Staff Training'!C38</f>
        <v>0</v>
      </c>
      <c r="S5" s="66" t="s">
        <v>628</v>
      </c>
      <c r="T5" s="52"/>
      <c r="U5" s="67"/>
      <c r="V5" s="47"/>
      <c r="W5" s="65"/>
      <c r="X5" s="105">
        <f>'2.1 Facility Requirements'!C35</f>
        <v>0</v>
      </c>
      <c r="Y5" s="66" t="s">
        <v>628</v>
      </c>
      <c r="Z5" s="52"/>
      <c r="AA5" s="67"/>
      <c r="AB5" s="47"/>
      <c r="AC5" s="65"/>
      <c r="AD5" s="105">
        <f>'3.1 Food Operations'!C41</f>
        <v>0</v>
      </c>
      <c r="AE5" s="109">
        <f>'3.2 Bar Operations'!C35</f>
        <v>0</v>
      </c>
      <c r="AF5" s="109">
        <f>'3.3 Catering Operations'!C36</f>
        <v>0</v>
      </c>
      <c r="AG5" s="109">
        <f>'3.4 Food Delivery'!C32</f>
        <v>0</v>
      </c>
      <c r="AH5" s="66" t="s">
        <v>628</v>
      </c>
      <c r="AI5" s="52"/>
      <c r="AJ5" s="67"/>
      <c r="AK5" s="47"/>
      <c r="AL5" s="65"/>
      <c r="AM5" s="105">
        <f>'4.1 Equipment'!C33</f>
        <v>0</v>
      </c>
      <c r="AN5" s="66" t="s">
        <v>628</v>
      </c>
      <c r="AO5" s="52"/>
      <c r="AP5" s="67"/>
      <c r="AQ5" s="47"/>
      <c r="AR5" s="65"/>
      <c r="AS5" s="107">
        <f>'5.1 Administration'!C76</f>
        <v>0</v>
      </c>
      <c r="AT5" s="107">
        <f>'5.2 Personnel Management'!$C$12</f>
        <v>0</v>
      </c>
      <c r="AU5" s="107">
        <f>'5.3 Finance'!C20</f>
        <v>0</v>
      </c>
      <c r="AV5" s="66" t="s">
        <v>628</v>
      </c>
      <c r="AW5" s="52"/>
      <c r="AX5" s="67"/>
    </row>
    <row r="6" spans="1:50" ht="16.5" thickBot="1">
      <c r="A6" s="548" t="s">
        <v>629</v>
      </c>
      <c r="B6" s="549"/>
      <c r="C6" s="333">
        <f>L21/100</f>
        <v>0</v>
      </c>
      <c r="D6" s="47"/>
      <c r="E6" s="65"/>
      <c r="F6" s="52"/>
      <c r="G6" s="52"/>
      <c r="H6" s="52"/>
      <c r="I6" s="52"/>
      <c r="J6" s="52"/>
      <c r="K6" s="52"/>
      <c r="L6" s="52"/>
      <c r="M6" s="67"/>
      <c r="N6" s="47"/>
      <c r="O6" s="65"/>
      <c r="P6" s="52"/>
      <c r="Q6" s="52"/>
      <c r="R6" s="52"/>
      <c r="S6" s="52"/>
      <c r="T6" s="52"/>
      <c r="U6" s="67"/>
      <c r="V6" s="47"/>
      <c r="W6" s="65"/>
      <c r="X6" s="52"/>
      <c r="Y6" s="52"/>
      <c r="Z6" s="52"/>
      <c r="AA6" s="67"/>
      <c r="AB6" s="47"/>
      <c r="AC6" s="65"/>
      <c r="AD6" s="52"/>
      <c r="AE6" s="52"/>
      <c r="AF6" s="52"/>
      <c r="AG6" s="52"/>
      <c r="AH6" s="52"/>
      <c r="AI6" s="52"/>
      <c r="AJ6" s="67"/>
      <c r="AK6" s="47"/>
      <c r="AL6" s="65"/>
      <c r="AM6" s="52"/>
      <c r="AN6" s="52"/>
      <c r="AO6" s="52"/>
      <c r="AP6" s="67"/>
      <c r="AQ6" s="47"/>
      <c r="AR6" s="65"/>
      <c r="AS6" s="52"/>
      <c r="AT6" s="52"/>
      <c r="AU6" s="52"/>
      <c r="AV6" s="52"/>
      <c r="AW6" s="52"/>
      <c r="AX6" s="67"/>
    </row>
    <row r="7" spans="1:50" ht="16.5" thickBot="1">
      <c r="A7" s="96"/>
      <c r="B7" s="97"/>
      <c r="C7" s="98"/>
      <c r="D7" s="47"/>
      <c r="E7" s="65"/>
      <c r="F7" s="71">
        <v>1000</v>
      </c>
      <c r="G7" s="72">
        <v>100</v>
      </c>
      <c r="H7" s="72">
        <v>1000</v>
      </c>
      <c r="I7" s="72">
        <v>100</v>
      </c>
      <c r="J7" s="73">
        <v>100</v>
      </c>
      <c r="K7" s="70">
        <v>10</v>
      </c>
      <c r="L7" s="52"/>
      <c r="M7" s="67"/>
      <c r="N7" s="47"/>
      <c r="O7" s="65"/>
      <c r="P7" s="71">
        <v>100</v>
      </c>
      <c r="Q7" s="72">
        <v>100</v>
      </c>
      <c r="R7" s="73">
        <v>100</v>
      </c>
      <c r="S7" s="70">
        <v>10</v>
      </c>
      <c r="T7" s="52"/>
      <c r="U7" s="67"/>
      <c r="V7" s="47"/>
      <c r="W7" s="65"/>
      <c r="X7" s="74">
        <v>100</v>
      </c>
      <c r="Y7" s="70">
        <v>10</v>
      </c>
      <c r="Z7" s="52"/>
      <c r="AA7" s="67"/>
      <c r="AB7" s="47"/>
      <c r="AC7" s="65"/>
      <c r="AD7" s="71">
        <v>100</v>
      </c>
      <c r="AE7" s="72">
        <v>100</v>
      </c>
      <c r="AF7" s="72">
        <v>100</v>
      </c>
      <c r="AG7" s="73">
        <v>100</v>
      </c>
      <c r="AH7" s="70">
        <v>10</v>
      </c>
      <c r="AI7" s="52"/>
      <c r="AJ7" s="67"/>
      <c r="AK7" s="47"/>
      <c r="AL7" s="65"/>
      <c r="AM7" s="74">
        <v>100</v>
      </c>
      <c r="AN7" s="70">
        <v>10</v>
      </c>
      <c r="AO7" s="52"/>
      <c r="AP7" s="67"/>
      <c r="AQ7" s="47"/>
      <c r="AR7" s="65"/>
      <c r="AS7" s="74">
        <v>100</v>
      </c>
      <c r="AT7" s="74">
        <v>100</v>
      </c>
      <c r="AU7" s="74">
        <v>100</v>
      </c>
      <c r="AV7" s="70">
        <v>10</v>
      </c>
      <c r="AW7" s="52"/>
      <c r="AX7" s="67"/>
    </row>
    <row r="8" spans="1:50">
      <c r="A8" s="47"/>
      <c r="B8" s="47"/>
      <c r="C8" s="47"/>
      <c r="D8" s="47"/>
      <c r="E8" s="65"/>
      <c r="F8" s="75">
        <v>900</v>
      </c>
      <c r="G8" s="76">
        <v>90</v>
      </c>
      <c r="H8" s="76">
        <v>900</v>
      </c>
      <c r="I8" s="76">
        <v>90</v>
      </c>
      <c r="J8" s="77">
        <v>90</v>
      </c>
      <c r="K8" s="70">
        <v>9</v>
      </c>
      <c r="L8" s="52"/>
      <c r="M8" s="67"/>
      <c r="N8" s="47"/>
      <c r="O8" s="65"/>
      <c r="P8" s="75">
        <v>95</v>
      </c>
      <c r="Q8" s="76">
        <v>95</v>
      </c>
      <c r="R8" s="77">
        <v>95</v>
      </c>
      <c r="S8" s="70">
        <v>9</v>
      </c>
      <c r="T8" s="52"/>
      <c r="U8" s="67"/>
      <c r="V8" s="47"/>
      <c r="W8" s="65"/>
      <c r="X8" s="78">
        <v>90</v>
      </c>
      <c r="Y8" s="70">
        <v>9</v>
      </c>
      <c r="Z8" s="52"/>
      <c r="AA8" s="67"/>
      <c r="AB8" s="47"/>
      <c r="AC8" s="65"/>
      <c r="AD8" s="75">
        <v>95</v>
      </c>
      <c r="AE8" s="76">
        <v>95</v>
      </c>
      <c r="AF8" s="76">
        <v>95</v>
      </c>
      <c r="AG8" s="77">
        <v>95</v>
      </c>
      <c r="AH8" s="70">
        <v>9</v>
      </c>
      <c r="AI8" s="52"/>
      <c r="AJ8" s="67"/>
      <c r="AK8" s="47"/>
      <c r="AL8" s="65"/>
      <c r="AM8" s="78">
        <v>95</v>
      </c>
      <c r="AN8" s="70">
        <v>9</v>
      </c>
      <c r="AO8" s="52"/>
      <c r="AP8" s="67"/>
      <c r="AQ8" s="47"/>
      <c r="AR8" s="65"/>
      <c r="AS8" s="78">
        <v>95</v>
      </c>
      <c r="AT8" s="78">
        <v>95</v>
      </c>
      <c r="AU8" s="78">
        <v>95</v>
      </c>
      <c r="AV8" s="70">
        <v>9</v>
      </c>
      <c r="AW8" s="52"/>
      <c r="AX8" s="67"/>
    </row>
    <row r="9" spans="1:50">
      <c r="A9" s="47"/>
      <c r="B9" s="47"/>
      <c r="C9" s="47"/>
      <c r="D9" s="47"/>
      <c r="E9" s="65"/>
      <c r="F9" s="75">
        <v>800</v>
      </c>
      <c r="G9" s="77">
        <v>80</v>
      </c>
      <c r="H9" s="76">
        <v>800</v>
      </c>
      <c r="I9" s="77">
        <v>80</v>
      </c>
      <c r="J9" s="77">
        <v>80</v>
      </c>
      <c r="K9" s="70">
        <v>8</v>
      </c>
      <c r="L9" s="52"/>
      <c r="M9" s="67"/>
      <c r="N9" s="47"/>
      <c r="O9" s="65"/>
      <c r="P9" s="75">
        <v>90</v>
      </c>
      <c r="Q9" s="76">
        <v>90</v>
      </c>
      <c r="R9" s="77">
        <v>90</v>
      </c>
      <c r="S9" s="70">
        <v>8</v>
      </c>
      <c r="T9" s="52"/>
      <c r="U9" s="67"/>
      <c r="V9" s="47"/>
      <c r="W9" s="65"/>
      <c r="X9" s="78">
        <v>80</v>
      </c>
      <c r="Y9" s="70">
        <v>8</v>
      </c>
      <c r="Z9" s="52"/>
      <c r="AA9" s="67"/>
      <c r="AB9" s="47"/>
      <c r="AC9" s="65"/>
      <c r="AD9" s="75">
        <v>90</v>
      </c>
      <c r="AE9" s="76">
        <v>90</v>
      </c>
      <c r="AF9" s="76">
        <v>90</v>
      </c>
      <c r="AG9" s="77">
        <v>90</v>
      </c>
      <c r="AH9" s="70">
        <v>8</v>
      </c>
      <c r="AI9" s="52"/>
      <c r="AJ9" s="67"/>
      <c r="AK9" s="47"/>
      <c r="AL9" s="65"/>
      <c r="AM9" s="78">
        <v>90</v>
      </c>
      <c r="AN9" s="70">
        <v>8</v>
      </c>
      <c r="AO9" s="52"/>
      <c r="AP9" s="67"/>
      <c r="AQ9" s="47"/>
      <c r="AR9" s="65"/>
      <c r="AS9" s="78">
        <v>90</v>
      </c>
      <c r="AT9" s="78">
        <v>90</v>
      </c>
      <c r="AU9" s="78">
        <v>90</v>
      </c>
      <c r="AV9" s="70">
        <v>8</v>
      </c>
      <c r="AW9" s="52"/>
      <c r="AX9" s="67"/>
    </row>
    <row r="10" spans="1:50">
      <c r="A10" s="47"/>
      <c r="B10" s="47"/>
      <c r="C10" s="47"/>
      <c r="D10" s="47"/>
      <c r="E10" s="65"/>
      <c r="F10" s="75">
        <v>700</v>
      </c>
      <c r="G10" s="77">
        <v>70</v>
      </c>
      <c r="H10" s="76">
        <v>700</v>
      </c>
      <c r="I10" s="77">
        <v>70</v>
      </c>
      <c r="J10" s="77">
        <v>70</v>
      </c>
      <c r="K10" s="70">
        <v>7</v>
      </c>
      <c r="L10" s="52"/>
      <c r="M10" s="67"/>
      <c r="N10" s="47"/>
      <c r="O10" s="65"/>
      <c r="P10" s="75">
        <v>85</v>
      </c>
      <c r="Q10" s="76">
        <v>85</v>
      </c>
      <c r="R10" s="77">
        <v>85</v>
      </c>
      <c r="S10" s="70">
        <v>7</v>
      </c>
      <c r="T10" s="52"/>
      <c r="U10" s="67"/>
      <c r="V10" s="47"/>
      <c r="W10" s="65"/>
      <c r="X10" s="78">
        <v>70</v>
      </c>
      <c r="Y10" s="70">
        <v>7</v>
      </c>
      <c r="Z10" s="52"/>
      <c r="AA10" s="67"/>
      <c r="AB10" s="47"/>
      <c r="AC10" s="65"/>
      <c r="AD10" s="75">
        <v>85</v>
      </c>
      <c r="AE10" s="76">
        <v>85</v>
      </c>
      <c r="AF10" s="76">
        <v>85</v>
      </c>
      <c r="AG10" s="77">
        <v>85</v>
      </c>
      <c r="AH10" s="70">
        <v>7</v>
      </c>
      <c r="AI10" s="52"/>
      <c r="AJ10" s="67"/>
      <c r="AK10" s="47"/>
      <c r="AL10" s="65"/>
      <c r="AM10" s="78">
        <v>85</v>
      </c>
      <c r="AN10" s="70">
        <v>7</v>
      </c>
      <c r="AO10" s="52"/>
      <c r="AP10" s="67"/>
      <c r="AQ10" s="47"/>
      <c r="AR10" s="65"/>
      <c r="AS10" s="78">
        <v>85</v>
      </c>
      <c r="AT10" s="78">
        <v>85</v>
      </c>
      <c r="AU10" s="78">
        <v>85</v>
      </c>
      <c r="AV10" s="70">
        <v>7</v>
      </c>
      <c r="AW10" s="52"/>
      <c r="AX10" s="67"/>
    </row>
    <row r="11" spans="1:50">
      <c r="A11" s="47"/>
      <c r="B11" s="47"/>
      <c r="C11" s="47"/>
      <c r="D11" s="47"/>
      <c r="E11" s="65"/>
      <c r="F11" s="75">
        <v>600</v>
      </c>
      <c r="G11" s="77">
        <v>60</v>
      </c>
      <c r="H11" s="76">
        <v>600</v>
      </c>
      <c r="I11" s="77">
        <v>60</v>
      </c>
      <c r="J11" s="77">
        <v>60</v>
      </c>
      <c r="K11" s="70">
        <v>6</v>
      </c>
      <c r="L11" s="52"/>
      <c r="M11" s="67"/>
      <c r="N11" s="47"/>
      <c r="O11" s="65"/>
      <c r="P11" s="75">
        <v>80</v>
      </c>
      <c r="Q11" s="76">
        <v>80</v>
      </c>
      <c r="R11" s="77">
        <v>80</v>
      </c>
      <c r="S11" s="70">
        <v>6</v>
      </c>
      <c r="T11" s="52"/>
      <c r="U11" s="67"/>
      <c r="V11" s="47"/>
      <c r="W11" s="65"/>
      <c r="X11" s="78">
        <v>60</v>
      </c>
      <c r="Y11" s="70">
        <v>6</v>
      </c>
      <c r="Z11" s="52"/>
      <c r="AA11" s="67"/>
      <c r="AB11" s="47"/>
      <c r="AC11" s="65"/>
      <c r="AD11" s="75">
        <v>80</v>
      </c>
      <c r="AE11" s="76">
        <v>80</v>
      </c>
      <c r="AF11" s="76">
        <v>80</v>
      </c>
      <c r="AG11" s="77">
        <v>80</v>
      </c>
      <c r="AH11" s="70">
        <v>6</v>
      </c>
      <c r="AI11" s="52"/>
      <c r="AJ11" s="67"/>
      <c r="AK11" s="47"/>
      <c r="AL11" s="65"/>
      <c r="AM11" s="78">
        <v>80</v>
      </c>
      <c r="AN11" s="70">
        <v>6</v>
      </c>
      <c r="AO11" s="52"/>
      <c r="AP11" s="67"/>
      <c r="AQ11" s="47"/>
      <c r="AR11" s="65"/>
      <c r="AS11" s="78">
        <v>80</v>
      </c>
      <c r="AT11" s="78">
        <v>80</v>
      </c>
      <c r="AU11" s="78">
        <v>80</v>
      </c>
      <c r="AV11" s="70">
        <v>6</v>
      </c>
      <c r="AW11" s="52"/>
      <c r="AX11" s="67"/>
    </row>
    <row r="12" spans="1:50">
      <c r="A12" s="47"/>
      <c r="B12" s="47"/>
      <c r="C12" s="47"/>
      <c r="D12" s="47"/>
      <c r="E12" s="65"/>
      <c r="F12" s="75">
        <v>500</v>
      </c>
      <c r="G12" s="77">
        <v>50</v>
      </c>
      <c r="H12" s="76">
        <v>500</v>
      </c>
      <c r="I12" s="77">
        <v>50</v>
      </c>
      <c r="J12" s="77">
        <v>50</v>
      </c>
      <c r="K12" s="70">
        <v>5</v>
      </c>
      <c r="L12" s="52"/>
      <c r="M12" s="67"/>
      <c r="N12" s="47"/>
      <c r="O12" s="65"/>
      <c r="P12" s="75">
        <v>75</v>
      </c>
      <c r="Q12" s="76">
        <v>75</v>
      </c>
      <c r="R12" s="77">
        <v>75</v>
      </c>
      <c r="S12" s="70">
        <v>5</v>
      </c>
      <c r="T12" s="52"/>
      <c r="U12" s="67"/>
      <c r="V12" s="47"/>
      <c r="W12" s="65"/>
      <c r="X12" s="78">
        <v>50</v>
      </c>
      <c r="Y12" s="70">
        <v>5</v>
      </c>
      <c r="Z12" s="52"/>
      <c r="AA12" s="67"/>
      <c r="AB12" s="47"/>
      <c r="AC12" s="65"/>
      <c r="AD12" s="75">
        <v>75</v>
      </c>
      <c r="AE12" s="76">
        <v>75</v>
      </c>
      <c r="AF12" s="76">
        <v>75</v>
      </c>
      <c r="AG12" s="77">
        <v>75</v>
      </c>
      <c r="AH12" s="70">
        <v>5</v>
      </c>
      <c r="AI12" s="52"/>
      <c r="AJ12" s="67"/>
      <c r="AK12" s="47"/>
      <c r="AL12" s="65"/>
      <c r="AM12" s="78">
        <v>75</v>
      </c>
      <c r="AN12" s="70">
        <v>5</v>
      </c>
      <c r="AO12" s="52"/>
      <c r="AP12" s="67"/>
      <c r="AQ12" s="47"/>
      <c r="AR12" s="65"/>
      <c r="AS12" s="78">
        <v>75</v>
      </c>
      <c r="AT12" s="78">
        <v>75</v>
      </c>
      <c r="AU12" s="78">
        <v>75</v>
      </c>
      <c r="AV12" s="70">
        <v>5</v>
      </c>
      <c r="AW12" s="52"/>
      <c r="AX12" s="67"/>
    </row>
    <row r="13" spans="1:50">
      <c r="A13" s="47"/>
      <c r="B13" s="47"/>
      <c r="C13" s="47"/>
      <c r="D13" s="47"/>
      <c r="E13" s="65"/>
      <c r="F13" s="75">
        <v>400</v>
      </c>
      <c r="G13" s="77">
        <v>40</v>
      </c>
      <c r="H13" s="76">
        <v>400</v>
      </c>
      <c r="I13" s="77">
        <v>40</v>
      </c>
      <c r="J13" s="77">
        <v>40</v>
      </c>
      <c r="K13" s="70">
        <v>4</v>
      </c>
      <c r="L13" s="52"/>
      <c r="M13" s="67"/>
      <c r="N13" s="47"/>
      <c r="O13" s="65"/>
      <c r="P13" s="75">
        <v>70</v>
      </c>
      <c r="Q13" s="76">
        <v>70</v>
      </c>
      <c r="R13" s="77">
        <v>70</v>
      </c>
      <c r="S13" s="70">
        <v>4</v>
      </c>
      <c r="T13" s="52"/>
      <c r="U13" s="67"/>
      <c r="V13" s="47"/>
      <c r="W13" s="65"/>
      <c r="X13" s="78">
        <v>40</v>
      </c>
      <c r="Y13" s="70">
        <v>4</v>
      </c>
      <c r="Z13" s="52"/>
      <c r="AA13" s="67"/>
      <c r="AB13" s="47"/>
      <c r="AC13" s="65"/>
      <c r="AD13" s="75">
        <v>70</v>
      </c>
      <c r="AE13" s="76">
        <v>70</v>
      </c>
      <c r="AF13" s="76">
        <v>70</v>
      </c>
      <c r="AG13" s="77">
        <v>70</v>
      </c>
      <c r="AH13" s="70">
        <v>4</v>
      </c>
      <c r="AI13" s="52"/>
      <c r="AJ13" s="67"/>
      <c r="AK13" s="47"/>
      <c r="AL13" s="65"/>
      <c r="AM13" s="78">
        <v>70</v>
      </c>
      <c r="AN13" s="70">
        <v>4</v>
      </c>
      <c r="AO13" s="52"/>
      <c r="AP13" s="67"/>
      <c r="AQ13" s="47"/>
      <c r="AR13" s="65"/>
      <c r="AS13" s="78">
        <v>70</v>
      </c>
      <c r="AT13" s="78">
        <v>70</v>
      </c>
      <c r="AU13" s="78">
        <v>70</v>
      </c>
      <c r="AV13" s="70">
        <v>4</v>
      </c>
      <c r="AW13" s="52"/>
      <c r="AX13" s="67"/>
    </row>
    <row r="14" spans="1:50">
      <c r="A14" s="47"/>
      <c r="B14" s="47"/>
      <c r="C14" s="47"/>
      <c r="D14" s="47"/>
      <c r="E14" s="65"/>
      <c r="F14" s="75">
        <v>300</v>
      </c>
      <c r="G14" s="77">
        <v>30</v>
      </c>
      <c r="H14" s="76">
        <v>300</v>
      </c>
      <c r="I14" s="77">
        <v>30</v>
      </c>
      <c r="J14" s="77">
        <v>30</v>
      </c>
      <c r="K14" s="70">
        <v>3</v>
      </c>
      <c r="L14" s="52"/>
      <c r="M14" s="67"/>
      <c r="N14" s="47"/>
      <c r="O14" s="65"/>
      <c r="P14" s="75">
        <v>65</v>
      </c>
      <c r="Q14" s="76">
        <v>65</v>
      </c>
      <c r="R14" s="77">
        <v>65</v>
      </c>
      <c r="S14" s="70">
        <v>3</v>
      </c>
      <c r="T14" s="52"/>
      <c r="U14" s="67"/>
      <c r="V14" s="47"/>
      <c r="W14" s="65"/>
      <c r="X14" s="78">
        <v>30</v>
      </c>
      <c r="Y14" s="70">
        <v>3</v>
      </c>
      <c r="Z14" s="52"/>
      <c r="AA14" s="67"/>
      <c r="AB14" s="47"/>
      <c r="AC14" s="65"/>
      <c r="AD14" s="75">
        <v>65</v>
      </c>
      <c r="AE14" s="76">
        <v>65</v>
      </c>
      <c r="AF14" s="76">
        <v>65</v>
      </c>
      <c r="AG14" s="77">
        <v>65</v>
      </c>
      <c r="AH14" s="70">
        <v>3</v>
      </c>
      <c r="AI14" s="52"/>
      <c r="AJ14" s="67"/>
      <c r="AK14" s="47"/>
      <c r="AL14" s="65"/>
      <c r="AM14" s="78">
        <v>65</v>
      </c>
      <c r="AN14" s="70">
        <v>3</v>
      </c>
      <c r="AO14" s="52"/>
      <c r="AP14" s="67"/>
      <c r="AQ14" s="47"/>
      <c r="AR14" s="65"/>
      <c r="AS14" s="78">
        <v>65</v>
      </c>
      <c r="AT14" s="78">
        <v>65</v>
      </c>
      <c r="AU14" s="78">
        <v>65</v>
      </c>
      <c r="AV14" s="70">
        <v>3</v>
      </c>
      <c r="AW14" s="52"/>
      <c r="AX14" s="67"/>
    </row>
    <row r="15" spans="1:50">
      <c r="A15" s="47"/>
      <c r="B15" s="47"/>
      <c r="C15" s="47"/>
      <c r="D15" s="47"/>
      <c r="E15" s="65"/>
      <c r="F15" s="75">
        <v>200</v>
      </c>
      <c r="G15" s="77">
        <v>20</v>
      </c>
      <c r="H15" s="76">
        <v>200</v>
      </c>
      <c r="I15" s="77">
        <v>20</v>
      </c>
      <c r="J15" s="77">
        <v>20</v>
      </c>
      <c r="K15" s="70">
        <v>2</v>
      </c>
      <c r="L15" s="52"/>
      <c r="M15" s="67"/>
      <c r="N15" s="47"/>
      <c r="O15" s="65"/>
      <c r="P15" s="75">
        <v>60</v>
      </c>
      <c r="Q15" s="76">
        <v>60</v>
      </c>
      <c r="R15" s="77">
        <v>60</v>
      </c>
      <c r="S15" s="70">
        <v>2</v>
      </c>
      <c r="T15" s="52"/>
      <c r="U15" s="67"/>
      <c r="V15" s="47"/>
      <c r="W15" s="65"/>
      <c r="X15" s="78">
        <v>20</v>
      </c>
      <c r="Y15" s="70">
        <v>2</v>
      </c>
      <c r="Z15" s="52"/>
      <c r="AA15" s="67"/>
      <c r="AB15" s="47"/>
      <c r="AC15" s="65"/>
      <c r="AD15" s="75">
        <v>60</v>
      </c>
      <c r="AE15" s="76">
        <v>60</v>
      </c>
      <c r="AF15" s="76">
        <v>60</v>
      </c>
      <c r="AG15" s="77">
        <v>60</v>
      </c>
      <c r="AH15" s="70">
        <v>2</v>
      </c>
      <c r="AI15" s="52"/>
      <c r="AJ15" s="67"/>
      <c r="AK15" s="47"/>
      <c r="AL15" s="65"/>
      <c r="AM15" s="78">
        <v>60</v>
      </c>
      <c r="AN15" s="70">
        <v>2</v>
      </c>
      <c r="AO15" s="52"/>
      <c r="AP15" s="67"/>
      <c r="AQ15" s="47"/>
      <c r="AR15" s="65"/>
      <c r="AS15" s="78">
        <v>60</v>
      </c>
      <c r="AT15" s="78">
        <v>60</v>
      </c>
      <c r="AU15" s="78">
        <v>60</v>
      </c>
      <c r="AV15" s="70">
        <v>2</v>
      </c>
      <c r="AW15" s="52"/>
      <c r="AX15" s="67"/>
    </row>
    <row r="16" spans="1:50">
      <c r="A16" s="47"/>
      <c r="B16" s="47"/>
      <c r="C16" s="47"/>
      <c r="D16" s="47"/>
      <c r="E16" s="65"/>
      <c r="F16" s="75">
        <v>100</v>
      </c>
      <c r="G16" s="77">
        <v>10</v>
      </c>
      <c r="H16" s="76">
        <v>100</v>
      </c>
      <c r="I16" s="77">
        <v>10</v>
      </c>
      <c r="J16" s="77">
        <v>10</v>
      </c>
      <c r="K16" s="70">
        <v>1</v>
      </c>
      <c r="L16" s="52"/>
      <c r="M16" s="67"/>
      <c r="N16" s="47"/>
      <c r="O16" s="65"/>
      <c r="P16" s="75">
        <v>55</v>
      </c>
      <c r="Q16" s="76">
        <v>55</v>
      </c>
      <c r="R16" s="77">
        <v>55</v>
      </c>
      <c r="S16" s="70">
        <v>1</v>
      </c>
      <c r="T16" s="52"/>
      <c r="U16" s="67"/>
      <c r="V16" s="47"/>
      <c r="W16" s="65"/>
      <c r="X16" s="78">
        <v>10</v>
      </c>
      <c r="Y16" s="70">
        <v>1</v>
      </c>
      <c r="Z16" s="52"/>
      <c r="AA16" s="67"/>
      <c r="AB16" s="47"/>
      <c r="AC16" s="65"/>
      <c r="AD16" s="75">
        <v>55</v>
      </c>
      <c r="AE16" s="76">
        <v>55</v>
      </c>
      <c r="AF16" s="76">
        <v>55</v>
      </c>
      <c r="AG16" s="77">
        <v>55</v>
      </c>
      <c r="AH16" s="70">
        <v>1</v>
      </c>
      <c r="AI16" s="52"/>
      <c r="AJ16" s="67"/>
      <c r="AK16" s="47"/>
      <c r="AL16" s="65"/>
      <c r="AM16" s="78">
        <v>55</v>
      </c>
      <c r="AN16" s="70">
        <v>1</v>
      </c>
      <c r="AO16" s="52"/>
      <c r="AP16" s="67"/>
      <c r="AQ16" s="47"/>
      <c r="AR16" s="65"/>
      <c r="AS16" s="78">
        <v>55</v>
      </c>
      <c r="AT16" s="78">
        <v>55</v>
      </c>
      <c r="AU16" s="78">
        <v>55</v>
      </c>
      <c r="AV16" s="70">
        <v>1</v>
      </c>
      <c r="AW16" s="52"/>
      <c r="AX16" s="67"/>
    </row>
    <row r="17" spans="1:50" ht="16.5" thickBot="1">
      <c r="A17" s="47"/>
      <c r="B17" s="47"/>
      <c r="C17" s="47"/>
      <c r="D17" s="47"/>
      <c r="E17" s="65"/>
      <c r="F17" s="79">
        <v>0</v>
      </c>
      <c r="G17" s="81">
        <v>0</v>
      </c>
      <c r="H17" s="80">
        <v>0</v>
      </c>
      <c r="I17" s="81">
        <v>0</v>
      </c>
      <c r="J17" s="81">
        <v>0</v>
      </c>
      <c r="K17" s="70">
        <v>0</v>
      </c>
      <c r="L17" s="52"/>
      <c r="M17" s="67"/>
      <c r="N17" s="47"/>
      <c r="O17" s="65"/>
      <c r="P17" s="79">
        <v>50</v>
      </c>
      <c r="Q17" s="80">
        <v>50</v>
      </c>
      <c r="R17" s="81">
        <v>50</v>
      </c>
      <c r="S17" s="70">
        <v>0</v>
      </c>
      <c r="T17" s="52"/>
      <c r="U17" s="67"/>
      <c r="V17" s="47"/>
      <c r="W17" s="65"/>
      <c r="X17" s="82">
        <v>0</v>
      </c>
      <c r="Y17" s="70">
        <v>0</v>
      </c>
      <c r="Z17" s="52"/>
      <c r="AA17" s="67"/>
      <c r="AB17" s="47"/>
      <c r="AC17" s="65"/>
      <c r="AD17" s="79">
        <v>50</v>
      </c>
      <c r="AE17" s="80">
        <v>50</v>
      </c>
      <c r="AF17" s="80">
        <v>50</v>
      </c>
      <c r="AG17" s="81">
        <v>50</v>
      </c>
      <c r="AH17" s="70">
        <v>0</v>
      </c>
      <c r="AI17" s="52"/>
      <c r="AJ17" s="67"/>
      <c r="AK17" s="47"/>
      <c r="AL17" s="65"/>
      <c r="AM17" s="82">
        <v>50</v>
      </c>
      <c r="AN17" s="70">
        <v>0</v>
      </c>
      <c r="AO17" s="52"/>
      <c r="AP17" s="67"/>
      <c r="AQ17" s="47"/>
      <c r="AR17" s="65"/>
      <c r="AS17" s="82">
        <v>50</v>
      </c>
      <c r="AT17" s="82">
        <v>50</v>
      </c>
      <c r="AU17" s="82">
        <v>50</v>
      </c>
      <c r="AV17" s="70">
        <v>0</v>
      </c>
      <c r="AW17" s="52"/>
      <c r="AX17" s="67"/>
    </row>
    <row r="18" spans="1:50" ht="16.5" thickBot="1">
      <c r="A18" s="47"/>
      <c r="B18" s="47"/>
      <c r="C18" s="47"/>
      <c r="D18" s="47"/>
      <c r="E18" s="65"/>
      <c r="F18" s="52"/>
      <c r="G18" s="52"/>
      <c r="H18" s="52"/>
      <c r="I18" s="52"/>
      <c r="J18" s="52"/>
      <c r="K18" s="52"/>
      <c r="L18" s="52"/>
      <c r="M18" s="67"/>
      <c r="N18" s="47"/>
      <c r="O18" s="65"/>
      <c r="P18" s="52"/>
      <c r="Q18" s="52"/>
      <c r="R18" s="52"/>
      <c r="S18" s="52"/>
      <c r="T18" s="52"/>
      <c r="U18" s="67"/>
      <c r="V18" s="47"/>
      <c r="W18" s="65"/>
      <c r="X18" s="52"/>
      <c r="Y18" s="52"/>
      <c r="Z18" s="52"/>
      <c r="AA18" s="67"/>
      <c r="AB18" s="47"/>
      <c r="AC18" s="65"/>
      <c r="AD18" s="52"/>
      <c r="AE18" s="52"/>
      <c r="AF18" s="52"/>
      <c r="AG18" s="52"/>
      <c r="AH18" s="52"/>
      <c r="AI18" s="52"/>
      <c r="AJ18" s="67"/>
      <c r="AK18" s="47"/>
      <c r="AL18" s="65"/>
      <c r="AM18" s="52"/>
      <c r="AN18" s="52"/>
      <c r="AO18" s="52"/>
      <c r="AP18" s="67"/>
      <c r="AQ18" s="47"/>
      <c r="AR18" s="65"/>
      <c r="AS18" s="52"/>
      <c r="AT18" s="52"/>
      <c r="AU18" s="52"/>
      <c r="AV18" s="52"/>
      <c r="AW18" s="52"/>
      <c r="AX18" s="67"/>
    </row>
    <row r="19" spans="1:50" ht="16.5" thickBot="1">
      <c r="A19" s="47"/>
      <c r="B19" s="47"/>
      <c r="C19" s="47"/>
      <c r="D19" s="47"/>
      <c r="E19" s="65"/>
      <c r="F19" s="83">
        <f>F5/100</f>
        <v>0</v>
      </c>
      <c r="G19" s="84">
        <f t="shared" ref="G19:J19" si="0">G5/100</f>
        <v>0</v>
      </c>
      <c r="H19" s="84">
        <f t="shared" si="0"/>
        <v>0</v>
      </c>
      <c r="I19" s="84">
        <f t="shared" si="0"/>
        <v>0</v>
      </c>
      <c r="J19" s="85">
        <f t="shared" si="0"/>
        <v>0</v>
      </c>
      <c r="K19" s="66" t="s">
        <v>630</v>
      </c>
      <c r="L19" s="52"/>
      <c r="M19" s="67"/>
      <c r="N19" s="47"/>
      <c r="O19" s="65"/>
      <c r="P19" s="101">
        <f>P5*10</f>
        <v>0</v>
      </c>
      <c r="Q19" s="84">
        <f t="shared" ref="Q19:R19" si="1">Q5*10</f>
        <v>0</v>
      </c>
      <c r="R19" s="103">
        <f t="shared" si="1"/>
        <v>0</v>
      </c>
      <c r="S19" s="66" t="s">
        <v>630</v>
      </c>
      <c r="T19" s="52"/>
      <c r="U19" s="67"/>
      <c r="V19" s="47"/>
      <c r="W19" s="65"/>
      <c r="X19" s="86">
        <f>X5*10</f>
        <v>0</v>
      </c>
      <c r="Y19" s="66" t="s">
        <v>630</v>
      </c>
      <c r="Z19" s="52"/>
      <c r="AA19" s="67"/>
      <c r="AB19" s="47"/>
      <c r="AC19" s="65"/>
      <c r="AD19" s="83">
        <f>AD5*10</f>
        <v>0</v>
      </c>
      <c r="AE19" s="84">
        <f t="shared" ref="AE19:AG19" si="2">AE5*10</f>
        <v>0</v>
      </c>
      <c r="AF19" s="84">
        <f t="shared" si="2"/>
        <v>0</v>
      </c>
      <c r="AG19" s="85">
        <f t="shared" si="2"/>
        <v>0</v>
      </c>
      <c r="AH19" s="66" t="s">
        <v>630</v>
      </c>
      <c r="AI19" s="52"/>
      <c r="AJ19" s="67"/>
      <c r="AK19" s="47"/>
      <c r="AL19" s="65"/>
      <c r="AM19" s="86">
        <f>AM5*10</f>
        <v>0</v>
      </c>
      <c r="AN19" s="66" t="s">
        <v>630</v>
      </c>
      <c r="AO19" s="52"/>
      <c r="AP19" s="67"/>
      <c r="AQ19" s="47"/>
      <c r="AR19" s="65"/>
      <c r="AS19" s="86">
        <f>AS5*10</f>
        <v>0</v>
      </c>
      <c r="AT19" s="86">
        <f>AT5*10</f>
        <v>0</v>
      </c>
      <c r="AU19" s="86">
        <f>AU5*10</f>
        <v>0</v>
      </c>
      <c r="AV19" s="66" t="s">
        <v>630</v>
      </c>
      <c r="AW19" s="52"/>
      <c r="AX19" s="67"/>
    </row>
    <row r="20" spans="1:50">
      <c r="A20" s="47"/>
      <c r="B20" s="47"/>
      <c r="C20" s="47"/>
      <c r="D20" s="47"/>
      <c r="E20" s="65"/>
      <c r="F20" s="314">
        <v>15</v>
      </c>
      <c r="G20" s="315">
        <v>15</v>
      </c>
      <c r="H20" s="315">
        <v>40</v>
      </c>
      <c r="I20" s="315">
        <v>15</v>
      </c>
      <c r="J20" s="316">
        <v>15</v>
      </c>
      <c r="K20" s="66" t="s">
        <v>631</v>
      </c>
      <c r="L20" s="87" t="s">
        <v>632</v>
      </c>
      <c r="M20" s="67"/>
      <c r="N20" s="47"/>
      <c r="O20" s="65"/>
      <c r="P20" s="299">
        <v>60</v>
      </c>
      <c r="Q20" s="300">
        <v>10</v>
      </c>
      <c r="R20" s="301">
        <v>30</v>
      </c>
      <c r="S20" s="66" t="s">
        <v>631</v>
      </c>
      <c r="T20" s="87" t="s">
        <v>632</v>
      </c>
      <c r="U20" s="67"/>
      <c r="V20" s="47"/>
      <c r="W20" s="65"/>
      <c r="X20" s="284">
        <v>100</v>
      </c>
      <c r="Y20" s="66" t="s">
        <v>631</v>
      </c>
      <c r="Z20" s="87" t="s">
        <v>632</v>
      </c>
      <c r="AA20" s="67"/>
      <c r="AB20" s="47"/>
      <c r="AC20" s="65"/>
      <c r="AD20" s="302">
        <f>IF(AND(AE20=0,AF20=0,AG20=0),100,IF(AND(AE20&gt;0,AF20=0,AG20=0),75,IF(AND(AE20&gt;0,AF20&gt;0,AG20=0),50,IF(AND(AE20=0,AF20=0,AG20&gt;0),85,IF(AND(AE20&gt;0,AF20&gt;0,AG20&gt;0),35,IF(AND(AE20=0,AF20&gt;0,AG20&gt;0),60))))))</f>
        <v>35</v>
      </c>
      <c r="AE20" s="302">
        <f>IF('3.2 Bar Operations'!C6,0,25)</f>
        <v>25</v>
      </c>
      <c r="AF20" s="302">
        <f>IF('3.3 Catering Operations'!C6,0,25)</f>
        <v>25</v>
      </c>
      <c r="AG20" s="302">
        <f>IF('3.4 Food Delivery'!C6,0,15)</f>
        <v>15</v>
      </c>
      <c r="AH20" s="66" t="s">
        <v>631</v>
      </c>
      <c r="AI20" s="87" t="s">
        <v>632</v>
      </c>
      <c r="AJ20" s="67"/>
      <c r="AK20" s="47"/>
      <c r="AL20" s="65"/>
      <c r="AM20" s="284">
        <v>100</v>
      </c>
      <c r="AN20" s="66" t="s">
        <v>631</v>
      </c>
      <c r="AO20" s="87" t="s">
        <v>632</v>
      </c>
      <c r="AP20" s="67"/>
      <c r="AQ20" s="47"/>
      <c r="AR20" s="65"/>
      <c r="AS20" s="317">
        <v>20</v>
      </c>
      <c r="AT20" s="317">
        <v>20</v>
      </c>
      <c r="AU20" s="317">
        <v>60</v>
      </c>
      <c r="AV20" s="66" t="s">
        <v>631</v>
      </c>
      <c r="AW20" s="87" t="s">
        <v>632</v>
      </c>
      <c r="AX20" s="67"/>
    </row>
    <row r="21" spans="1:50" ht="16.5" thickBot="1">
      <c r="A21" s="47"/>
      <c r="B21" s="47"/>
      <c r="C21" s="47"/>
      <c r="D21" s="47"/>
      <c r="E21" s="65"/>
      <c r="F21" s="79">
        <f>F19*F20</f>
        <v>0</v>
      </c>
      <c r="G21" s="80">
        <f t="shared" ref="G21:J21" si="3">G19*G20</f>
        <v>0</v>
      </c>
      <c r="H21" s="80">
        <f t="shared" si="3"/>
        <v>0</v>
      </c>
      <c r="I21" s="80">
        <f t="shared" si="3"/>
        <v>0</v>
      </c>
      <c r="J21" s="81">
        <f t="shared" si="3"/>
        <v>0</v>
      </c>
      <c r="K21" s="66" t="s">
        <v>633</v>
      </c>
      <c r="L21" s="88">
        <f>SUM(F21:J21)</f>
        <v>0</v>
      </c>
      <c r="M21" s="67"/>
      <c r="N21" s="47"/>
      <c r="O21" s="65"/>
      <c r="P21" s="102">
        <f>P19*P20</f>
        <v>0</v>
      </c>
      <c r="Q21" s="80">
        <f t="shared" ref="Q21:R21" si="4">Q19*Q20</f>
        <v>0</v>
      </c>
      <c r="R21" s="104">
        <f t="shared" si="4"/>
        <v>0</v>
      </c>
      <c r="S21" s="66" t="s">
        <v>633</v>
      </c>
      <c r="T21" s="88">
        <f>SUM(P21:R21)</f>
        <v>0</v>
      </c>
      <c r="U21" s="67"/>
      <c r="V21" s="47"/>
      <c r="W21" s="65"/>
      <c r="X21" s="82">
        <f>X19*X20</f>
        <v>0</v>
      </c>
      <c r="Y21" s="66" t="s">
        <v>633</v>
      </c>
      <c r="Z21" s="88">
        <f>SUM(X21:X21)</f>
        <v>0</v>
      </c>
      <c r="AA21" s="67"/>
      <c r="AB21" s="47"/>
      <c r="AC21" s="65"/>
      <c r="AD21" s="79">
        <f>AD19*AD20</f>
        <v>0</v>
      </c>
      <c r="AE21" s="80">
        <f t="shared" ref="AE21:AG21" si="5">AE19*AE20</f>
        <v>0</v>
      </c>
      <c r="AF21" s="80">
        <f t="shared" si="5"/>
        <v>0</v>
      </c>
      <c r="AG21" s="81">
        <f t="shared" si="5"/>
        <v>0</v>
      </c>
      <c r="AH21" s="66" t="s">
        <v>633</v>
      </c>
      <c r="AI21" s="88">
        <f>SUM(AD21:AG21)</f>
        <v>0</v>
      </c>
      <c r="AJ21" s="67"/>
      <c r="AK21" s="47"/>
      <c r="AL21" s="65"/>
      <c r="AM21" s="82">
        <f>AM19*AM20</f>
        <v>0</v>
      </c>
      <c r="AN21" s="66" t="s">
        <v>633</v>
      </c>
      <c r="AO21" s="88">
        <f>SUM(AM21:AM21)</f>
        <v>0</v>
      </c>
      <c r="AP21" s="67"/>
      <c r="AQ21" s="47"/>
      <c r="AR21" s="65"/>
      <c r="AS21" s="82">
        <f>AS19*AS20</f>
        <v>0</v>
      </c>
      <c r="AT21" s="82">
        <f>AT19*AT20</f>
        <v>0</v>
      </c>
      <c r="AU21" s="82">
        <f>AU19*AU20</f>
        <v>0</v>
      </c>
      <c r="AV21" s="66" t="s">
        <v>633</v>
      </c>
      <c r="AW21" s="88">
        <f>SUM(AS21:AU21)</f>
        <v>0</v>
      </c>
      <c r="AX21" s="67"/>
    </row>
    <row r="22" spans="1:50" ht="16.5" thickBot="1">
      <c r="A22" s="47"/>
      <c r="B22" s="47"/>
      <c r="C22" s="47"/>
      <c r="D22" s="47"/>
      <c r="E22" s="89"/>
      <c r="F22" s="90"/>
      <c r="G22" s="90"/>
      <c r="H22" s="90"/>
      <c r="I22" s="90"/>
      <c r="J22" s="90"/>
      <c r="K22" s="90"/>
      <c r="L22" s="90"/>
      <c r="M22" s="91"/>
      <c r="N22" s="47"/>
      <c r="O22" s="89"/>
      <c r="P22" s="90"/>
      <c r="Q22" s="90"/>
      <c r="R22" s="90"/>
      <c r="S22" s="90"/>
      <c r="T22" s="90"/>
      <c r="U22" s="91"/>
      <c r="V22" s="47"/>
      <c r="W22" s="89"/>
      <c r="X22" s="90"/>
      <c r="Y22" s="90"/>
      <c r="Z22" s="90"/>
      <c r="AA22" s="91"/>
      <c r="AB22" s="47"/>
      <c r="AC22" s="89"/>
      <c r="AD22" s="90"/>
      <c r="AE22" s="90"/>
      <c r="AF22" s="90"/>
      <c r="AG22" s="90"/>
      <c r="AH22" s="90"/>
      <c r="AI22" s="90"/>
      <c r="AJ22" s="91"/>
      <c r="AK22" s="47"/>
      <c r="AL22" s="89"/>
      <c r="AM22" s="90"/>
      <c r="AN22" s="90"/>
      <c r="AO22" s="90"/>
      <c r="AP22" s="91"/>
      <c r="AQ22" s="47"/>
      <c r="AR22" s="89"/>
      <c r="AS22" s="90"/>
      <c r="AT22" s="90"/>
      <c r="AU22" s="90"/>
      <c r="AV22" s="90"/>
      <c r="AW22" s="90"/>
      <c r="AX22" s="91"/>
    </row>
    <row r="23" spans="1:50">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V23" s="47"/>
      <c r="AW23" s="47"/>
      <c r="AX23" s="47"/>
    </row>
    <row r="24" spans="1:50">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303"/>
      <c r="AD24" s="303"/>
      <c r="AE24" s="303"/>
      <c r="AF24" s="303"/>
      <c r="AG24" s="303"/>
      <c r="AH24" s="47"/>
      <c r="AI24" s="47"/>
      <c r="AJ24" s="47"/>
      <c r="AK24" s="47"/>
      <c r="AL24" s="47"/>
      <c r="AM24" s="47"/>
      <c r="AN24" s="47"/>
      <c r="AO24" s="47"/>
      <c r="AP24" s="47"/>
      <c r="AQ24" s="47"/>
      <c r="AR24" s="47"/>
      <c r="AS24" s="47"/>
      <c r="AV24" s="47"/>
      <c r="AW24" s="47"/>
      <c r="AX24" s="47"/>
    </row>
    <row r="25" spans="1:50">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V25" s="47"/>
      <c r="AW25" s="47"/>
      <c r="AX25" s="47"/>
    </row>
    <row r="26" spans="1:50">
      <c r="A26" s="47"/>
      <c r="B26" s="47"/>
      <c r="C26" s="47"/>
      <c r="D26" s="47"/>
      <c r="E26" s="47"/>
      <c r="F26" s="47"/>
      <c r="G26" s="53" t="s">
        <v>634</v>
      </c>
      <c r="H26" s="47"/>
      <c r="I26" s="47"/>
      <c r="J26" s="47"/>
      <c r="K26" s="47"/>
      <c r="L26" s="47"/>
      <c r="M26" s="47"/>
      <c r="N26" s="47"/>
      <c r="O26" s="47"/>
      <c r="P26" s="47"/>
      <c r="Q26" s="47"/>
      <c r="R26" s="47"/>
      <c r="S26" s="92"/>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V26" s="47"/>
      <c r="AW26" s="47"/>
      <c r="AX26" s="47"/>
    </row>
    <row r="27" spans="1:50">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V27" s="47"/>
      <c r="AW27" s="47"/>
      <c r="AX27" s="47"/>
    </row>
    <row r="28" spans="1:50">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V28" s="47"/>
      <c r="AW28" s="47"/>
      <c r="AX28" s="47"/>
    </row>
    <row r="29" spans="1:50">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V29" s="47"/>
      <c r="AW29" s="47"/>
      <c r="AX29" s="47"/>
    </row>
    <row r="30" spans="1:50">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V30" s="47"/>
      <c r="AW30" s="47"/>
      <c r="AX30" s="47"/>
    </row>
  </sheetData>
  <mergeCells count="2">
    <mergeCell ref="A6:B6"/>
    <mergeCell ref="A4:C4"/>
  </mergeCells>
  <pageMargins left="0.7" right="0.7" top="0.75" bottom="0.75" header="0.3" footer="0.3"/>
  <pageSetup scale="62" orientation="portrait" r:id="rId1"/>
  <colBreaks count="3" manualBreakCount="3">
    <brk id="13" max="1048575" man="1"/>
    <brk id="27" max="1048575" man="1"/>
    <brk id="3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108"/>
  <sheetViews>
    <sheetView workbookViewId="0">
      <selection activeCell="A20" sqref="A20:F20"/>
    </sheetView>
  </sheetViews>
  <sheetFormatPr defaultColWidth="5.875" defaultRowHeight="12.75"/>
  <cols>
    <col min="1" max="1" width="2.875" style="216" customWidth="1"/>
    <col min="2" max="2" width="8.5" style="216" customWidth="1"/>
    <col min="3" max="4" width="6.75" style="216" customWidth="1"/>
    <col min="5" max="5" width="8.625" style="216" customWidth="1"/>
    <col min="6" max="6" width="13.375" style="216" customWidth="1"/>
    <col min="7" max="8" width="4.625" style="256" customWidth="1"/>
    <col min="9" max="9" width="4.625" style="257" customWidth="1"/>
    <col min="10" max="10" width="2.875" style="216" customWidth="1"/>
    <col min="11" max="11" width="6.75" style="216" customWidth="1"/>
    <col min="12" max="12" width="8.125" style="216" customWidth="1"/>
    <col min="13" max="13" width="6.75" style="216" customWidth="1"/>
    <col min="14" max="14" width="7.25" style="216" customWidth="1"/>
    <col min="15" max="15" width="8.25" style="216" customWidth="1"/>
    <col min="16" max="17" width="5.875" style="216"/>
    <col min="18" max="18" width="8.625" style="216" customWidth="1"/>
    <col min="19" max="16384" width="5.875" style="216"/>
  </cols>
  <sheetData>
    <row r="1" spans="1:20" ht="22.5" customHeight="1">
      <c r="A1" s="553" t="s">
        <v>635</v>
      </c>
      <c r="B1" s="554"/>
      <c r="C1" s="554"/>
      <c r="D1" s="554"/>
      <c r="E1" s="554"/>
      <c r="F1" s="554"/>
      <c r="G1" s="554"/>
      <c r="H1" s="554"/>
      <c r="I1" s="554"/>
      <c r="J1" s="554"/>
      <c r="K1" s="554"/>
      <c r="L1" s="554"/>
      <c r="M1" s="554"/>
      <c r="N1" s="554"/>
      <c r="O1" s="555"/>
    </row>
    <row r="2" spans="1:20" ht="17.25" customHeight="1">
      <c r="A2" s="556" t="s">
        <v>636</v>
      </c>
      <c r="B2" s="556"/>
      <c r="C2" s="556"/>
      <c r="D2" s="556"/>
      <c r="E2" s="556"/>
      <c r="F2" s="556"/>
      <c r="G2" s="556"/>
      <c r="H2" s="556"/>
      <c r="I2" s="556"/>
      <c r="J2" s="556"/>
      <c r="K2" s="556"/>
      <c r="L2" s="556"/>
      <c r="M2" s="556"/>
      <c r="N2" s="556"/>
      <c r="O2" s="556"/>
      <c r="Q2" s="217"/>
    </row>
    <row r="3" spans="1:20" ht="17.25" customHeight="1">
      <c r="A3" s="218"/>
      <c r="B3" s="218"/>
      <c r="C3" s="218"/>
      <c r="D3" s="218"/>
      <c r="E3" s="218"/>
      <c r="F3" s="218"/>
      <c r="G3" s="218"/>
      <c r="H3" s="218"/>
      <c r="I3" s="218"/>
      <c r="J3" s="218"/>
      <c r="K3" s="218"/>
      <c r="L3" s="218"/>
      <c r="M3" s="218"/>
      <c r="N3" s="218"/>
      <c r="O3" s="218"/>
      <c r="Q3" s="217"/>
    </row>
    <row r="4" spans="1:20" ht="15" customHeight="1">
      <c r="A4" s="219"/>
      <c r="B4" s="497" t="s">
        <v>637</v>
      </c>
      <c r="C4" s="557" t="s">
        <v>638</v>
      </c>
      <c r="D4" s="557"/>
      <c r="E4" s="557"/>
      <c r="F4" s="557"/>
      <c r="G4" s="557"/>
      <c r="H4" s="220"/>
      <c r="I4" s="558" t="s">
        <v>639</v>
      </c>
      <c r="J4" s="558"/>
      <c r="K4" s="559"/>
      <c r="L4" s="559"/>
      <c r="M4" s="559"/>
      <c r="N4" s="559"/>
      <c r="O4" s="559"/>
    </row>
    <row r="5" spans="1:20" ht="15" customHeight="1">
      <c r="A5" s="219"/>
      <c r="B5" s="221"/>
      <c r="C5" s="222"/>
      <c r="D5" s="222"/>
      <c r="E5" s="222"/>
      <c r="F5" s="222"/>
      <c r="G5" s="222"/>
      <c r="H5" s="220"/>
      <c r="I5" s="223"/>
      <c r="J5" s="223"/>
      <c r="K5" s="223"/>
      <c r="L5" s="224"/>
      <c r="M5" s="224"/>
      <c r="N5" s="224"/>
      <c r="O5" s="224"/>
    </row>
    <row r="6" spans="1:20" ht="15">
      <c r="A6" s="225"/>
      <c r="B6" s="497" t="s">
        <v>640</v>
      </c>
      <c r="C6" s="559" t="s">
        <v>634</v>
      </c>
      <c r="D6" s="559"/>
      <c r="E6" s="559"/>
      <c r="F6" s="559"/>
      <c r="G6" s="558" t="s">
        <v>641</v>
      </c>
      <c r="H6" s="558"/>
      <c r="I6" s="558"/>
      <c r="J6" s="558"/>
      <c r="K6" s="559" t="s">
        <v>634</v>
      </c>
      <c r="L6" s="559"/>
      <c r="M6" s="559"/>
      <c r="N6" s="559"/>
      <c r="O6" s="559"/>
      <c r="P6" s="226"/>
      <c r="Q6" s="226"/>
      <c r="R6" s="226"/>
      <c r="S6" s="226"/>
      <c r="T6" s="226"/>
    </row>
    <row r="7" spans="1:20" ht="9" customHeight="1">
      <c r="A7" s="227"/>
      <c r="B7" s="228"/>
      <c r="C7" s="563"/>
      <c r="D7" s="563"/>
      <c r="E7" s="563"/>
      <c r="F7" s="563"/>
      <c r="G7" s="563"/>
      <c r="H7" s="563"/>
      <c r="I7" s="563"/>
      <c r="J7" s="229"/>
      <c r="K7" s="564"/>
      <c r="L7" s="564"/>
      <c r="M7" s="564"/>
      <c r="N7" s="564"/>
      <c r="O7" s="230"/>
    </row>
    <row r="8" spans="1:20" ht="9" customHeight="1">
      <c r="A8" s="227"/>
      <c r="B8" s="228"/>
      <c r="C8" s="495"/>
      <c r="D8" s="495"/>
      <c r="E8" s="495"/>
      <c r="F8" s="495"/>
      <c r="G8" s="495"/>
      <c r="H8" s="495"/>
      <c r="I8" s="495"/>
      <c r="J8" s="229"/>
      <c r="K8" s="496"/>
      <c r="L8" s="496"/>
      <c r="M8" s="496"/>
      <c r="N8" s="496"/>
      <c r="O8" s="230"/>
    </row>
    <row r="9" spans="1:20" s="225" customFormat="1" ht="15" customHeight="1">
      <c r="A9" s="565" t="s">
        <v>642</v>
      </c>
      <c r="B9" s="566"/>
      <c r="C9" s="566"/>
      <c r="D9" s="566"/>
      <c r="E9" s="566"/>
      <c r="F9" s="566"/>
      <c r="G9" s="566"/>
      <c r="H9" s="566"/>
      <c r="I9" s="566"/>
      <c r="J9" s="566"/>
      <c r="K9" s="566"/>
      <c r="L9" s="566"/>
      <c r="M9" s="566"/>
      <c r="N9" s="566"/>
      <c r="O9" s="567"/>
    </row>
    <row r="10" spans="1:20" ht="21.95" customHeight="1">
      <c r="A10" s="490"/>
      <c r="B10" s="231" t="s">
        <v>643</v>
      </c>
      <c r="C10" s="560"/>
      <c r="D10" s="560"/>
      <c r="E10" s="231" t="s">
        <v>644</v>
      </c>
      <c r="F10" s="232"/>
      <c r="G10" s="561" t="s">
        <v>645</v>
      </c>
      <c r="H10" s="561"/>
      <c r="I10" s="562"/>
      <c r="J10" s="562"/>
      <c r="K10" s="562"/>
      <c r="L10" s="233" t="s">
        <v>646</v>
      </c>
      <c r="M10" s="568"/>
      <c r="N10" s="568"/>
      <c r="O10" s="234"/>
    </row>
    <row r="11" spans="1:20" ht="21.95" customHeight="1">
      <c r="A11" s="490"/>
      <c r="B11" s="231" t="s">
        <v>647</v>
      </c>
      <c r="C11" s="560"/>
      <c r="D11" s="560"/>
      <c r="E11" s="231" t="s">
        <v>648</v>
      </c>
      <c r="F11" s="232"/>
      <c r="G11" s="561" t="s">
        <v>649</v>
      </c>
      <c r="H11" s="561"/>
      <c r="I11" s="562"/>
      <c r="J11" s="562"/>
      <c r="K11" s="562"/>
      <c r="L11" s="233" t="s">
        <v>650</v>
      </c>
      <c r="M11" s="562"/>
      <c r="N11" s="562"/>
      <c r="O11" s="234"/>
    </row>
    <row r="12" spans="1:20" ht="21.95" customHeight="1">
      <c r="A12" s="490"/>
      <c r="B12" s="231" t="s">
        <v>651</v>
      </c>
      <c r="C12" s="560"/>
      <c r="D12" s="560"/>
      <c r="E12" s="231" t="s">
        <v>652</v>
      </c>
      <c r="F12" s="232"/>
      <c r="G12" s="561" t="s">
        <v>653</v>
      </c>
      <c r="H12" s="561"/>
      <c r="I12" s="562"/>
      <c r="J12" s="562"/>
      <c r="K12" s="562"/>
      <c r="L12" s="233" t="s">
        <v>654</v>
      </c>
      <c r="M12" s="562"/>
      <c r="N12" s="562"/>
      <c r="O12" s="234"/>
    </row>
    <row r="13" spans="1:20" ht="7.5" customHeight="1">
      <c r="A13" s="490"/>
      <c r="B13" s="231"/>
      <c r="C13" s="492"/>
      <c r="D13" s="492"/>
      <c r="E13" s="231"/>
      <c r="F13" s="232"/>
      <c r="G13" s="493"/>
      <c r="H13" s="493"/>
      <c r="I13" s="494"/>
      <c r="J13" s="494"/>
      <c r="K13" s="494"/>
      <c r="L13" s="235"/>
      <c r="M13" s="494"/>
      <c r="N13" s="494"/>
      <c r="O13" s="234"/>
    </row>
    <row r="14" spans="1:20" ht="52.5" customHeight="1">
      <c r="A14" s="574" t="s">
        <v>655</v>
      </c>
      <c r="B14" s="575"/>
      <c r="C14" s="575"/>
      <c r="D14" s="575"/>
      <c r="E14" s="575"/>
      <c r="F14" s="576"/>
      <c r="G14" s="236" t="s">
        <v>656</v>
      </c>
      <c r="H14" s="236" t="s">
        <v>657</v>
      </c>
      <c r="I14" s="236" t="s">
        <v>658</v>
      </c>
      <c r="J14" s="574" t="s">
        <v>659</v>
      </c>
      <c r="K14" s="577"/>
      <c r="L14" s="577"/>
      <c r="M14" s="577"/>
      <c r="N14" s="577"/>
      <c r="O14" s="578"/>
      <c r="Q14" s="237"/>
    </row>
    <row r="15" spans="1:20" ht="15" customHeight="1">
      <c r="A15" s="569" t="s">
        <v>660</v>
      </c>
      <c r="B15" s="570"/>
      <c r="C15" s="570"/>
      <c r="D15" s="570"/>
      <c r="E15" s="570"/>
      <c r="F15" s="571"/>
      <c r="G15" s="238"/>
      <c r="H15" s="239"/>
      <c r="I15" s="240"/>
      <c r="J15" s="572"/>
      <c r="K15" s="573"/>
      <c r="L15" s="573"/>
      <c r="M15" s="573"/>
      <c r="N15" s="573"/>
      <c r="O15" s="573"/>
    </row>
    <row r="16" spans="1:20" ht="15" customHeight="1">
      <c r="A16" s="569" t="s">
        <v>661</v>
      </c>
      <c r="B16" s="570"/>
      <c r="C16" s="570"/>
      <c r="D16" s="570"/>
      <c r="E16" s="570"/>
      <c r="F16" s="571"/>
      <c r="G16" s="239"/>
      <c r="H16" s="238"/>
      <c r="I16" s="240"/>
      <c r="J16" s="572"/>
      <c r="K16" s="573"/>
      <c r="L16" s="573"/>
      <c r="M16" s="573"/>
      <c r="N16" s="573"/>
      <c r="O16" s="573"/>
    </row>
    <row r="17" spans="1:24" ht="15" customHeight="1">
      <c r="A17" s="569" t="s">
        <v>662</v>
      </c>
      <c r="B17" s="570"/>
      <c r="C17" s="570"/>
      <c r="D17" s="570"/>
      <c r="E17" s="570"/>
      <c r="F17" s="571"/>
      <c r="G17" s="238"/>
      <c r="H17" s="239"/>
      <c r="I17" s="240"/>
      <c r="J17" s="572"/>
      <c r="K17" s="573"/>
      <c r="L17" s="573"/>
      <c r="M17" s="573"/>
      <c r="N17" s="573"/>
      <c r="O17" s="573"/>
    </row>
    <row r="18" spans="1:24" ht="15" customHeight="1">
      <c r="A18" s="569" t="s">
        <v>663</v>
      </c>
      <c r="B18" s="570"/>
      <c r="C18" s="570"/>
      <c r="D18" s="570"/>
      <c r="E18" s="570"/>
      <c r="F18" s="571"/>
      <c r="G18" s="238"/>
      <c r="H18" s="239"/>
      <c r="I18" s="240"/>
      <c r="J18" s="572"/>
      <c r="K18" s="573"/>
      <c r="L18" s="573"/>
      <c r="M18" s="573"/>
      <c r="N18" s="573"/>
      <c r="O18" s="573"/>
    </row>
    <row r="19" spans="1:24" ht="15" customHeight="1">
      <c r="A19" s="569" t="s">
        <v>664</v>
      </c>
      <c r="B19" s="570"/>
      <c r="C19" s="570"/>
      <c r="D19" s="570"/>
      <c r="E19" s="570"/>
      <c r="F19" s="571"/>
      <c r="G19" s="238"/>
      <c r="H19" s="239"/>
      <c r="I19" s="240"/>
      <c r="J19" s="572"/>
      <c r="K19" s="573"/>
      <c r="L19" s="573"/>
      <c r="M19" s="573"/>
      <c r="N19" s="573"/>
      <c r="O19" s="573"/>
    </row>
    <row r="20" spans="1:24" ht="15" customHeight="1">
      <c r="A20" s="569" t="s">
        <v>665</v>
      </c>
      <c r="B20" s="570"/>
      <c r="C20" s="570"/>
      <c r="D20" s="570"/>
      <c r="E20" s="570"/>
      <c r="F20" s="571"/>
      <c r="G20" s="239"/>
      <c r="H20" s="238"/>
      <c r="I20" s="240"/>
      <c r="J20" s="572"/>
      <c r="K20" s="573"/>
      <c r="L20" s="573"/>
      <c r="M20" s="573"/>
      <c r="N20" s="573"/>
      <c r="O20" s="573"/>
    </row>
    <row r="21" spans="1:24" ht="15" customHeight="1">
      <c r="A21" s="569" t="s">
        <v>666</v>
      </c>
      <c r="B21" s="570"/>
      <c r="C21" s="570"/>
      <c r="D21" s="570"/>
      <c r="E21" s="570"/>
      <c r="F21" s="571"/>
      <c r="G21" s="238"/>
      <c r="H21" s="239"/>
      <c r="I21" s="240"/>
      <c r="J21" s="572"/>
      <c r="K21" s="573"/>
      <c r="L21" s="573"/>
      <c r="M21" s="573"/>
      <c r="N21" s="573"/>
      <c r="O21" s="573"/>
    </row>
    <row r="22" spans="1:24" ht="15" customHeight="1">
      <c r="A22" s="569" t="s">
        <v>667</v>
      </c>
      <c r="B22" s="570"/>
      <c r="C22" s="570"/>
      <c r="D22" s="570"/>
      <c r="E22" s="570"/>
      <c r="F22" s="571"/>
      <c r="G22" s="238"/>
      <c r="H22" s="239"/>
      <c r="I22" s="240"/>
      <c r="J22" s="572"/>
      <c r="K22" s="573"/>
      <c r="L22" s="573"/>
      <c r="M22" s="573"/>
      <c r="N22" s="573"/>
      <c r="O22" s="573"/>
    </row>
    <row r="23" spans="1:24">
      <c r="A23" s="580" t="s">
        <v>668</v>
      </c>
      <c r="B23" s="581"/>
      <c r="C23" s="581"/>
      <c r="D23" s="581"/>
      <c r="E23" s="581"/>
      <c r="F23" s="581"/>
      <c r="G23" s="241"/>
      <c r="H23" s="241"/>
      <c r="I23" s="242"/>
      <c r="J23" s="582"/>
      <c r="K23" s="583"/>
      <c r="L23" s="583"/>
      <c r="M23" s="583"/>
      <c r="N23" s="583"/>
      <c r="O23" s="572"/>
    </row>
    <row r="24" spans="1:24" s="225" customFormat="1" ht="15" customHeight="1">
      <c r="A24" s="569" t="s">
        <v>669</v>
      </c>
      <c r="B24" s="570"/>
      <c r="C24" s="570"/>
      <c r="D24" s="570"/>
      <c r="E24" s="570"/>
      <c r="F24" s="571"/>
      <c r="G24" s="243"/>
      <c r="H24" s="239"/>
      <c r="I24" s="240"/>
      <c r="J24" s="584"/>
      <c r="K24" s="583"/>
      <c r="L24" s="583"/>
      <c r="M24" s="583"/>
      <c r="N24" s="583"/>
      <c r="O24" s="572"/>
      <c r="Q24" s="579" t="s">
        <v>634</v>
      </c>
      <c r="R24" s="579"/>
      <c r="S24" s="579"/>
      <c r="T24" s="579"/>
    </row>
    <row r="25" spans="1:24" s="225" customFormat="1" ht="15" customHeight="1">
      <c r="A25" s="569" t="s">
        <v>670</v>
      </c>
      <c r="B25" s="570"/>
      <c r="C25" s="570"/>
      <c r="D25" s="570"/>
      <c r="E25" s="570"/>
      <c r="F25" s="571"/>
      <c r="G25" s="243"/>
      <c r="H25" s="239"/>
      <c r="I25" s="240"/>
      <c r="J25" s="572"/>
      <c r="K25" s="573"/>
      <c r="L25" s="573"/>
      <c r="M25" s="573"/>
      <c r="N25" s="573"/>
      <c r="O25" s="573"/>
    </row>
    <row r="26" spans="1:24" s="225" customFormat="1" ht="15" customHeight="1">
      <c r="A26" s="569" t="s">
        <v>671</v>
      </c>
      <c r="B26" s="570"/>
      <c r="C26" s="570"/>
      <c r="D26" s="570"/>
      <c r="E26" s="570"/>
      <c r="F26" s="571"/>
      <c r="G26" s="239"/>
      <c r="H26" s="238"/>
      <c r="I26" s="240"/>
      <c r="J26" s="572"/>
      <c r="K26" s="573"/>
      <c r="L26" s="573"/>
      <c r="M26" s="573"/>
      <c r="N26" s="573"/>
      <c r="O26" s="573"/>
    </row>
    <row r="27" spans="1:24" s="225" customFormat="1" ht="15" customHeight="1">
      <c r="A27" s="569" t="s">
        <v>672</v>
      </c>
      <c r="B27" s="570"/>
      <c r="C27" s="570"/>
      <c r="D27" s="570"/>
      <c r="E27" s="570"/>
      <c r="F27" s="571"/>
      <c r="G27" s="238"/>
      <c r="H27" s="239"/>
      <c r="I27" s="240"/>
      <c r="J27" s="572"/>
      <c r="K27" s="573"/>
      <c r="L27" s="573"/>
      <c r="M27" s="573"/>
      <c r="N27" s="573"/>
      <c r="O27" s="573"/>
    </row>
    <row r="28" spans="1:24">
      <c r="A28" s="580" t="s">
        <v>673</v>
      </c>
      <c r="B28" s="581"/>
      <c r="C28" s="581"/>
      <c r="D28" s="581"/>
      <c r="E28" s="581"/>
      <c r="F28" s="581"/>
      <c r="G28" s="241"/>
      <c r="H28" s="241"/>
      <c r="I28" s="242"/>
      <c r="J28" s="582"/>
      <c r="K28" s="583"/>
      <c r="L28" s="583"/>
      <c r="M28" s="583"/>
      <c r="N28" s="583"/>
      <c r="O28" s="572"/>
    </row>
    <row r="29" spans="1:24" s="225" customFormat="1" ht="15" customHeight="1">
      <c r="A29" s="569" t="s">
        <v>674</v>
      </c>
      <c r="B29" s="570"/>
      <c r="C29" s="570"/>
      <c r="D29" s="570"/>
      <c r="E29" s="570"/>
      <c r="F29" s="571"/>
      <c r="G29" s="238"/>
      <c r="H29" s="239"/>
      <c r="I29" s="240"/>
      <c r="J29" s="573"/>
      <c r="K29" s="573"/>
      <c r="L29" s="573"/>
      <c r="M29" s="573"/>
      <c r="N29" s="573"/>
      <c r="O29" s="573"/>
    </row>
    <row r="30" spans="1:24" s="225" customFormat="1" ht="15" customHeight="1">
      <c r="A30" s="569" t="s">
        <v>675</v>
      </c>
      <c r="B30" s="570"/>
      <c r="C30" s="570"/>
      <c r="D30" s="570"/>
      <c r="E30" s="570"/>
      <c r="F30" s="571"/>
      <c r="G30" s="238"/>
      <c r="H30" s="244"/>
      <c r="I30" s="245"/>
      <c r="J30" s="573"/>
      <c r="K30" s="573"/>
      <c r="L30" s="573"/>
      <c r="M30" s="573"/>
      <c r="N30" s="573"/>
      <c r="O30" s="573"/>
    </row>
    <row r="31" spans="1:24" s="225" customFormat="1" ht="15" customHeight="1">
      <c r="A31" s="569" t="s">
        <v>676</v>
      </c>
      <c r="B31" s="570"/>
      <c r="C31" s="570"/>
      <c r="D31" s="570"/>
      <c r="E31" s="570"/>
      <c r="F31" s="571"/>
      <c r="G31" s="238"/>
      <c r="H31" s="244"/>
      <c r="I31" s="245"/>
      <c r="J31" s="573"/>
      <c r="K31" s="573"/>
      <c r="L31" s="573"/>
      <c r="M31" s="573"/>
      <c r="N31" s="573"/>
      <c r="O31" s="573"/>
    </row>
    <row r="32" spans="1:24" s="225" customFormat="1" ht="15" customHeight="1">
      <c r="A32" s="569" t="s">
        <v>677</v>
      </c>
      <c r="B32" s="570"/>
      <c r="C32" s="570"/>
      <c r="D32" s="570"/>
      <c r="E32" s="570"/>
      <c r="F32" s="571"/>
      <c r="G32" s="238"/>
      <c r="H32" s="244"/>
      <c r="I32" s="245"/>
      <c r="J32" s="573"/>
      <c r="K32" s="573"/>
      <c r="L32" s="573"/>
      <c r="M32" s="573"/>
      <c r="N32" s="573"/>
      <c r="O32" s="573"/>
      <c r="Q32" s="579" t="s">
        <v>634</v>
      </c>
      <c r="R32" s="579"/>
      <c r="S32" s="579"/>
      <c r="T32" s="579"/>
      <c r="U32" s="579"/>
      <c r="V32" s="579"/>
      <c r="W32" s="579"/>
      <c r="X32" s="579"/>
    </row>
    <row r="33" spans="1:21" s="225" customFormat="1" ht="15" customHeight="1">
      <c r="A33" s="569" t="s">
        <v>678</v>
      </c>
      <c r="B33" s="570"/>
      <c r="C33" s="570"/>
      <c r="D33" s="570"/>
      <c r="E33" s="570"/>
      <c r="F33" s="571"/>
      <c r="G33" s="243"/>
      <c r="H33" s="238"/>
      <c r="I33" s="245"/>
      <c r="J33" s="573"/>
      <c r="K33" s="573"/>
      <c r="L33" s="573"/>
      <c r="M33" s="573"/>
      <c r="N33" s="573"/>
      <c r="O33" s="573"/>
    </row>
    <row r="34" spans="1:21" s="225" customFormat="1" ht="15" customHeight="1">
      <c r="A34" s="569" t="s">
        <v>679</v>
      </c>
      <c r="B34" s="570"/>
      <c r="C34" s="570"/>
      <c r="D34" s="570"/>
      <c r="E34" s="570"/>
      <c r="F34" s="571"/>
      <c r="G34" s="239"/>
      <c r="H34" s="238"/>
      <c r="I34" s="245"/>
      <c r="J34" s="573"/>
      <c r="K34" s="573"/>
      <c r="L34" s="573"/>
      <c r="M34" s="573"/>
      <c r="N34" s="573"/>
      <c r="O34" s="573"/>
    </row>
    <row r="35" spans="1:21" s="225" customFormat="1" ht="15" customHeight="1">
      <c r="A35" s="569" t="s">
        <v>680</v>
      </c>
      <c r="B35" s="570"/>
      <c r="C35" s="570"/>
      <c r="D35" s="570"/>
      <c r="E35" s="570"/>
      <c r="F35" s="571"/>
      <c r="G35" s="238"/>
      <c r="H35" s="244"/>
      <c r="I35" s="245"/>
      <c r="J35" s="573"/>
      <c r="K35" s="573"/>
      <c r="L35" s="573"/>
      <c r="M35" s="573"/>
      <c r="N35" s="573"/>
      <c r="O35" s="573"/>
    </row>
    <row r="36" spans="1:21" s="225" customFormat="1" ht="15" customHeight="1">
      <c r="A36" s="569" t="s">
        <v>681</v>
      </c>
      <c r="B36" s="570"/>
      <c r="C36" s="570"/>
      <c r="D36" s="570"/>
      <c r="E36" s="570"/>
      <c r="F36" s="571"/>
      <c r="G36" s="239"/>
      <c r="H36" s="244"/>
      <c r="I36" s="245"/>
      <c r="J36" s="573"/>
      <c r="K36" s="573"/>
      <c r="L36" s="573"/>
      <c r="M36" s="573"/>
      <c r="N36" s="573"/>
      <c r="O36" s="573"/>
    </row>
    <row r="37" spans="1:21" s="225" customFormat="1" ht="15" customHeight="1">
      <c r="A37" s="569" t="s">
        <v>682</v>
      </c>
      <c r="B37" s="570"/>
      <c r="C37" s="570"/>
      <c r="D37" s="570"/>
      <c r="E37" s="570"/>
      <c r="F37" s="571"/>
      <c r="G37" s="238"/>
      <c r="H37" s="244"/>
      <c r="I37" s="245"/>
      <c r="J37" s="573"/>
      <c r="K37" s="573"/>
      <c r="L37" s="573"/>
      <c r="M37" s="573"/>
      <c r="N37" s="573"/>
      <c r="O37" s="573"/>
    </row>
    <row r="38" spans="1:21">
      <c r="A38" s="580" t="s">
        <v>683</v>
      </c>
      <c r="B38" s="581"/>
      <c r="C38" s="581"/>
      <c r="D38" s="581"/>
      <c r="E38" s="581"/>
      <c r="F38" s="581"/>
      <c r="G38" s="241"/>
      <c r="H38" s="241"/>
      <c r="I38" s="242"/>
      <c r="J38" s="582"/>
      <c r="K38" s="583"/>
      <c r="L38" s="583"/>
      <c r="M38" s="583"/>
      <c r="N38" s="583"/>
      <c r="O38" s="572"/>
    </row>
    <row r="39" spans="1:21" s="225" customFormat="1" ht="15" customHeight="1">
      <c r="A39" s="569" t="s">
        <v>684</v>
      </c>
      <c r="B39" s="570"/>
      <c r="C39" s="570"/>
      <c r="D39" s="570"/>
      <c r="E39" s="570"/>
      <c r="F39" s="571"/>
      <c r="G39" s="238"/>
      <c r="H39" s="239"/>
      <c r="I39" s="240"/>
      <c r="J39" s="573"/>
      <c r="K39" s="573"/>
      <c r="L39" s="573"/>
      <c r="M39" s="573"/>
      <c r="N39" s="573"/>
      <c r="O39" s="573"/>
    </row>
    <row r="40" spans="1:21" s="225" customFormat="1" ht="15" customHeight="1">
      <c r="A40" s="569" t="s">
        <v>685</v>
      </c>
      <c r="B40" s="570"/>
      <c r="C40" s="570"/>
      <c r="D40" s="570"/>
      <c r="E40" s="570"/>
      <c r="F40" s="571"/>
      <c r="G40" s="239"/>
      <c r="H40" s="246"/>
      <c r="I40" s="245"/>
      <c r="J40" s="573"/>
      <c r="K40" s="573"/>
      <c r="L40" s="573"/>
      <c r="M40" s="573"/>
      <c r="N40" s="573"/>
      <c r="O40" s="573"/>
    </row>
    <row r="41" spans="1:21" s="225" customFormat="1" ht="15" customHeight="1">
      <c r="A41" s="569" t="s">
        <v>686</v>
      </c>
      <c r="B41" s="570"/>
      <c r="C41" s="570"/>
      <c r="D41" s="570"/>
      <c r="E41" s="570"/>
      <c r="F41" s="571"/>
      <c r="G41" s="238"/>
      <c r="H41" s="244"/>
      <c r="I41" s="245"/>
      <c r="J41" s="573"/>
      <c r="K41" s="573"/>
      <c r="L41" s="573"/>
      <c r="M41" s="573"/>
      <c r="N41" s="573"/>
      <c r="O41" s="573"/>
    </row>
    <row r="42" spans="1:21" s="225" customFormat="1" ht="15" customHeight="1">
      <c r="A42" s="569" t="s">
        <v>687</v>
      </c>
      <c r="B42" s="570"/>
      <c r="C42" s="570"/>
      <c r="D42" s="570"/>
      <c r="E42" s="570"/>
      <c r="F42" s="571"/>
      <c r="G42" s="238"/>
      <c r="H42" s="244"/>
      <c r="I42" s="245"/>
      <c r="J42" s="584"/>
      <c r="K42" s="583"/>
      <c r="L42" s="583"/>
      <c r="M42" s="583"/>
      <c r="N42" s="583"/>
      <c r="O42" s="572"/>
    </row>
    <row r="43" spans="1:21" s="225" customFormat="1" ht="15" customHeight="1">
      <c r="A43" s="569" t="s">
        <v>688</v>
      </c>
      <c r="B43" s="570"/>
      <c r="C43" s="570"/>
      <c r="D43" s="570"/>
      <c r="E43" s="570"/>
      <c r="F43" s="571"/>
      <c r="G43" s="238"/>
      <c r="H43" s="244"/>
      <c r="I43" s="245"/>
      <c r="J43" s="573"/>
      <c r="K43" s="573"/>
      <c r="L43" s="573"/>
      <c r="M43" s="573"/>
      <c r="N43" s="573"/>
      <c r="O43" s="573"/>
      <c r="Q43" s="579" t="s">
        <v>634</v>
      </c>
      <c r="R43" s="579"/>
      <c r="S43" s="579"/>
      <c r="T43" s="579"/>
      <c r="U43" s="579"/>
    </row>
    <row r="44" spans="1:21" ht="15.75" customHeight="1">
      <c r="A44" s="580" t="s">
        <v>689</v>
      </c>
      <c r="B44" s="581"/>
      <c r="C44" s="581"/>
      <c r="D44" s="581"/>
      <c r="E44" s="581"/>
      <c r="F44" s="581"/>
      <c r="G44" s="241"/>
      <c r="H44" s="241"/>
      <c r="I44" s="242"/>
      <c r="J44" s="582"/>
      <c r="K44" s="583"/>
      <c r="L44" s="583"/>
      <c r="M44" s="583"/>
      <c r="N44" s="583"/>
      <c r="O44" s="572"/>
    </row>
    <row r="45" spans="1:21" s="225" customFormat="1" ht="15" customHeight="1">
      <c r="A45" s="569" t="s">
        <v>690</v>
      </c>
      <c r="B45" s="570"/>
      <c r="C45" s="570"/>
      <c r="D45" s="570"/>
      <c r="E45" s="570"/>
      <c r="F45" s="571"/>
      <c r="G45" s="247"/>
      <c r="H45" s="246"/>
      <c r="I45" s="245"/>
      <c r="J45" s="585"/>
      <c r="K45" s="585"/>
      <c r="L45" s="585"/>
      <c r="M45" s="585"/>
      <c r="N45" s="585"/>
      <c r="O45" s="585"/>
    </row>
    <row r="46" spans="1:21" s="225" customFormat="1" ht="15" customHeight="1">
      <c r="A46" s="569" t="s">
        <v>691</v>
      </c>
      <c r="B46" s="570"/>
      <c r="C46" s="570"/>
      <c r="D46" s="570"/>
      <c r="E46" s="570"/>
      <c r="F46" s="571"/>
      <c r="G46" s="238"/>
      <c r="H46" s="239"/>
      <c r="I46" s="240"/>
      <c r="J46" s="573"/>
      <c r="K46" s="573"/>
      <c r="L46" s="573"/>
      <c r="M46" s="573"/>
      <c r="N46" s="573"/>
      <c r="O46" s="573"/>
    </row>
    <row r="47" spans="1:21" s="225" customFormat="1" ht="15" customHeight="1">
      <c r="A47" s="569" t="s">
        <v>692</v>
      </c>
      <c r="B47" s="570"/>
      <c r="C47" s="570"/>
      <c r="D47" s="570"/>
      <c r="E47" s="570"/>
      <c r="F47" s="571"/>
      <c r="G47" s="238"/>
      <c r="H47" s="244"/>
      <c r="I47" s="245"/>
      <c r="J47" s="589"/>
      <c r="K47" s="590"/>
      <c r="L47" s="590"/>
      <c r="M47" s="590"/>
      <c r="N47" s="590"/>
      <c r="O47" s="591"/>
    </row>
    <row r="48" spans="1:21" s="225" customFormat="1" ht="15" customHeight="1">
      <c r="A48" s="569" t="s">
        <v>693</v>
      </c>
      <c r="B48" s="570"/>
      <c r="C48" s="570"/>
      <c r="D48" s="570"/>
      <c r="E48" s="570"/>
      <c r="F48" s="571"/>
      <c r="G48" s="238"/>
      <c r="H48" s="244"/>
      <c r="I48" s="245"/>
      <c r="J48" s="573"/>
      <c r="K48" s="573"/>
      <c r="L48" s="573"/>
      <c r="M48" s="573"/>
      <c r="N48" s="573"/>
      <c r="O48" s="573"/>
    </row>
    <row r="49" spans="1:15" ht="15.75" customHeight="1">
      <c r="A49" s="580" t="s">
        <v>694</v>
      </c>
      <c r="B49" s="581"/>
      <c r="C49" s="581"/>
      <c r="D49" s="581"/>
      <c r="E49" s="581"/>
      <c r="F49" s="581"/>
      <c r="G49" s="241"/>
      <c r="H49" s="241"/>
      <c r="I49" s="242"/>
      <c r="J49" s="582"/>
      <c r="K49" s="583"/>
      <c r="L49" s="583"/>
      <c r="M49" s="583"/>
      <c r="N49" s="583"/>
      <c r="O49" s="572"/>
    </row>
    <row r="50" spans="1:15" s="225" customFormat="1" ht="15" customHeight="1">
      <c r="A50" s="569" t="s">
        <v>695</v>
      </c>
      <c r="B50" s="570"/>
      <c r="C50" s="570"/>
      <c r="D50" s="570"/>
      <c r="E50" s="570"/>
      <c r="F50" s="571"/>
      <c r="G50" s="248"/>
      <c r="H50" s="247"/>
      <c r="I50" s="249"/>
      <c r="J50" s="573"/>
      <c r="K50" s="573"/>
      <c r="L50" s="573"/>
      <c r="M50" s="573"/>
      <c r="N50" s="573"/>
      <c r="O50" s="573"/>
    </row>
    <row r="51" spans="1:15" s="225" customFormat="1" ht="15" customHeight="1">
      <c r="A51" s="569" t="s">
        <v>696</v>
      </c>
      <c r="B51" s="570"/>
      <c r="C51" s="570"/>
      <c r="D51" s="570"/>
      <c r="E51" s="570"/>
      <c r="F51" s="571"/>
      <c r="G51" s="239"/>
      <c r="H51" s="250"/>
      <c r="I51" s="251"/>
      <c r="J51" s="573"/>
      <c r="K51" s="573"/>
      <c r="L51" s="573"/>
      <c r="M51" s="573"/>
      <c r="N51" s="573"/>
      <c r="O51" s="573"/>
    </row>
    <row r="52" spans="1:15" ht="15.75">
      <c r="A52" s="580" t="s">
        <v>655</v>
      </c>
      <c r="B52" s="581"/>
      <c r="C52" s="581"/>
      <c r="D52" s="581"/>
      <c r="E52" s="581"/>
      <c r="F52" s="581"/>
      <c r="G52" s="586"/>
      <c r="H52" s="586"/>
      <c r="I52" s="586"/>
      <c r="J52" s="586"/>
      <c r="K52" s="586"/>
      <c r="L52" s="586"/>
      <c r="M52" s="586"/>
      <c r="N52" s="586"/>
      <c r="O52" s="587"/>
    </row>
    <row r="53" spans="1:15" ht="15" customHeight="1">
      <c r="A53" s="588" t="s">
        <v>697</v>
      </c>
      <c r="B53" s="588"/>
      <c r="C53" s="588"/>
      <c r="D53" s="588"/>
      <c r="E53" s="588"/>
      <c r="F53" s="588"/>
      <c r="G53" s="588"/>
      <c r="H53" s="588"/>
      <c r="I53" s="588"/>
      <c r="J53" s="588"/>
      <c r="K53" s="588"/>
      <c r="L53" s="588"/>
      <c r="M53" s="588"/>
      <c r="N53" s="588"/>
      <c r="O53" s="588"/>
    </row>
    <row r="54" spans="1:15" ht="15" customHeight="1">
      <c r="A54" s="588" t="s">
        <v>698</v>
      </c>
      <c r="B54" s="588"/>
      <c r="C54" s="588"/>
      <c r="D54" s="588"/>
      <c r="E54" s="588"/>
      <c r="F54" s="588"/>
      <c r="G54" s="588"/>
      <c r="H54" s="588"/>
      <c r="I54" s="588"/>
      <c r="J54" s="588"/>
      <c r="K54" s="588"/>
      <c r="L54" s="588"/>
      <c r="M54" s="588"/>
      <c r="N54" s="588"/>
      <c r="O54" s="588"/>
    </row>
    <row r="55" spans="1:15" ht="15" customHeight="1">
      <c r="A55" s="588" t="s">
        <v>699</v>
      </c>
      <c r="B55" s="588"/>
      <c r="C55" s="588"/>
      <c r="D55" s="588"/>
      <c r="E55" s="588"/>
      <c r="F55" s="588"/>
      <c r="G55" s="588"/>
      <c r="H55" s="588"/>
      <c r="I55" s="588"/>
      <c r="J55" s="588"/>
      <c r="K55" s="588"/>
      <c r="L55" s="588"/>
      <c r="M55" s="588"/>
      <c r="N55" s="588"/>
      <c r="O55" s="588"/>
    </row>
    <row r="56" spans="1:15" ht="15" customHeight="1">
      <c r="A56" s="588" t="s">
        <v>700</v>
      </c>
      <c r="B56" s="588"/>
      <c r="C56" s="588"/>
      <c r="D56" s="588"/>
      <c r="E56" s="588"/>
      <c r="F56" s="588"/>
      <c r="G56" s="588"/>
      <c r="H56" s="588"/>
      <c r="I56" s="588"/>
      <c r="J56" s="588"/>
      <c r="K56" s="588"/>
      <c r="L56" s="588"/>
      <c r="M56" s="588"/>
      <c r="N56" s="588"/>
      <c r="O56" s="588"/>
    </row>
    <row r="57" spans="1:15" ht="15" customHeight="1">
      <c r="A57" s="588" t="s">
        <v>701</v>
      </c>
      <c r="B57" s="588"/>
      <c r="C57" s="588"/>
      <c r="D57" s="588"/>
      <c r="E57" s="588"/>
      <c r="F57" s="588"/>
      <c r="G57" s="588"/>
      <c r="H57" s="588"/>
      <c r="I57" s="588"/>
      <c r="J57" s="588"/>
      <c r="K57" s="588"/>
      <c r="L57" s="588"/>
      <c r="M57" s="588"/>
      <c r="N57" s="588"/>
      <c r="O57" s="588"/>
    </row>
    <row r="58" spans="1:15" ht="15" customHeight="1">
      <c r="A58" s="588" t="s">
        <v>702</v>
      </c>
      <c r="B58" s="588"/>
      <c r="C58" s="588"/>
      <c r="D58" s="588"/>
      <c r="E58" s="588"/>
      <c r="F58" s="588"/>
      <c r="G58" s="588"/>
      <c r="H58" s="588"/>
      <c r="I58" s="588"/>
      <c r="J58" s="588"/>
      <c r="K58" s="588"/>
      <c r="L58" s="588"/>
      <c r="M58" s="588"/>
      <c r="N58" s="588"/>
      <c r="O58" s="588"/>
    </row>
    <row r="59" spans="1:15" ht="15" customHeight="1">
      <c r="A59" s="588" t="s">
        <v>703</v>
      </c>
      <c r="B59" s="588"/>
      <c r="C59" s="588"/>
      <c r="D59" s="588"/>
      <c r="E59" s="588"/>
      <c r="F59" s="588"/>
      <c r="G59" s="588"/>
      <c r="H59" s="588"/>
      <c r="I59" s="588"/>
      <c r="J59" s="588"/>
      <c r="K59" s="588"/>
      <c r="L59" s="588"/>
      <c r="M59" s="588"/>
      <c r="N59" s="588"/>
      <c r="O59" s="588"/>
    </row>
    <row r="60" spans="1:15" ht="15" customHeight="1">
      <c r="A60" s="588" t="s">
        <v>704</v>
      </c>
      <c r="B60" s="588"/>
      <c r="C60" s="588"/>
      <c r="D60" s="588"/>
      <c r="E60" s="588"/>
      <c r="F60" s="588"/>
      <c r="G60" s="588"/>
      <c r="H60" s="588"/>
      <c r="I60" s="588"/>
      <c r="J60" s="588"/>
      <c r="K60" s="588"/>
      <c r="L60" s="588"/>
      <c r="M60" s="588"/>
      <c r="N60" s="588"/>
      <c r="O60" s="588"/>
    </row>
    <row r="61" spans="1:15" ht="15.75">
      <c r="A61" s="592" t="s">
        <v>668</v>
      </c>
      <c r="B61" s="593"/>
      <c r="C61" s="593"/>
      <c r="D61" s="593"/>
      <c r="E61" s="593"/>
      <c r="F61" s="593"/>
      <c r="G61" s="594"/>
      <c r="H61" s="594"/>
      <c r="I61" s="594"/>
      <c r="J61" s="594"/>
      <c r="K61" s="594"/>
      <c r="L61" s="594"/>
      <c r="M61" s="594"/>
      <c r="N61" s="594"/>
      <c r="O61" s="595"/>
    </row>
    <row r="62" spans="1:15" ht="15" customHeight="1">
      <c r="A62" s="588" t="s">
        <v>705</v>
      </c>
      <c r="B62" s="588"/>
      <c r="C62" s="588"/>
      <c r="D62" s="588"/>
      <c r="E62" s="588"/>
      <c r="F62" s="588"/>
      <c r="G62" s="588"/>
      <c r="H62" s="588"/>
      <c r="I62" s="588"/>
      <c r="J62" s="588"/>
      <c r="K62" s="588"/>
      <c r="L62" s="588"/>
      <c r="M62" s="588"/>
      <c r="N62" s="588"/>
      <c r="O62" s="588"/>
    </row>
    <row r="63" spans="1:15" ht="15" customHeight="1">
      <c r="A63" s="588" t="s">
        <v>706</v>
      </c>
      <c r="B63" s="588"/>
      <c r="C63" s="588"/>
      <c r="D63" s="588"/>
      <c r="E63" s="588"/>
      <c r="F63" s="588"/>
      <c r="G63" s="588"/>
      <c r="H63" s="588"/>
      <c r="I63" s="588"/>
      <c r="J63" s="588"/>
      <c r="K63" s="588"/>
      <c r="L63" s="588"/>
      <c r="M63" s="588"/>
      <c r="N63" s="588"/>
      <c r="O63" s="588"/>
    </row>
    <row r="64" spans="1:15" ht="15" customHeight="1">
      <c r="A64" s="588" t="s">
        <v>707</v>
      </c>
      <c r="B64" s="588"/>
      <c r="C64" s="588"/>
      <c r="D64" s="588"/>
      <c r="E64" s="588"/>
      <c r="F64" s="588"/>
      <c r="G64" s="588"/>
      <c r="H64" s="588"/>
      <c r="I64" s="588"/>
      <c r="J64" s="588"/>
      <c r="K64" s="588"/>
      <c r="L64" s="588"/>
      <c r="M64" s="588"/>
      <c r="N64" s="588"/>
      <c r="O64" s="588"/>
    </row>
    <row r="65" spans="1:15" ht="15" customHeight="1">
      <c r="A65" s="588" t="s">
        <v>708</v>
      </c>
      <c r="B65" s="588"/>
      <c r="C65" s="588"/>
      <c r="D65" s="588"/>
      <c r="E65" s="588"/>
      <c r="F65" s="588"/>
      <c r="G65" s="588"/>
      <c r="H65" s="588"/>
      <c r="I65" s="588"/>
      <c r="J65" s="588"/>
      <c r="K65" s="588"/>
      <c r="L65" s="588"/>
      <c r="M65" s="588"/>
      <c r="N65" s="588"/>
      <c r="O65" s="588"/>
    </row>
    <row r="66" spans="1:15" ht="15.75">
      <c r="A66" s="592" t="s">
        <v>673</v>
      </c>
      <c r="B66" s="593"/>
      <c r="C66" s="593"/>
      <c r="D66" s="593"/>
      <c r="E66" s="593"/>
      <c r="F66" s="593"/>
      <c r="G66" s="594"/>
      <c r="H66" s="594"/>
      <c r="I66" s="594"/>
      <c r="J66" s="594"/>
      <c r="K66" s="594"/>
      <c r="L66" s="594"/>
      <c r="M66" s="594"/>
      <c r="N66" s="594"/>
      <c r="O66" s="595"/>
    </row>
    <row r="67" spans="1:15" ht="15" customHeight="1">
      <c r="A67" s="588" t="s">
        <v>709</v>
      </c>
      <c r="B67" s="588"/>
      <c r="C67" s="588"/>
      <c r="D67" s="588"/>
      <c r="E67" s="588"/>
      <c r="F67" s="588"/>
      <c r="G67" s="588"/>
      <c r="H67" s="588"/>
      <c r="I67" s="588"/>
      <c r="J67" s="588"/>
      <c r="K67" s="588"/>
      <c r="L67" s="588"/>
      <c r="M67" s="588"/>
      <c r="N67" s="588"/>
      <c r="O67" s="588"/>
    </row>
    <row r="68" spans="1:15" ht="15" customHeight="1">
      <c r="A68" s="588" t="s">
        <v>710</v>
      </c>
      <c r="B68" s="588"/>
      <c r="C68" s="588"/>
      <c r="D68" s="588"/>
      <c r="E68" s="588"/>
      <c r="F68" s="588"/>
      <c r="G68" s="588"/>
      <c r="H68" s="588"/>
      <c r="I68" s="588"/>
      <c r="J68" s="588"/>
      <c r="K68" s="588"/>
      <c r="L68" s="588"/>
      <c r="M68" s="588"/>
      <c r="N68" s="588"/>
      <c r="O68" s="588"/>
    </row>
    <row r="69" spans="1:15" ht="15" customHeight="1">
      <c r="A69" s="588" t="s">
        <v>711</v>
      </c>
      <c r="B69" s="588"/>
      <c r="C69" s="588"/>
      <c r="D69" s="588"/>
      <c r="E69" s="588"/>
      <c r="F69" s="588"/>
      <c r="G69" s="588"/>
      <c r="H69" s="588"/>
      <c r="I69" s="588"/>
      <c r="J69" s="588"/>
      <c r="K69" s="588"/>
      <c r="L69" s="588"/>
      <c r="M69" s="588"/>
      <c r="N69" s="588"/>
      <c r="O69" s="588"/>
    </row>
    <row r="70" spans="1:15" ht="15" customHeight="1">
      <c r="A70" s="588" t="s">
        <v>712</v>
      </c>
      <c r="B70" s="588"/>
      <c r="C70" s="588"/>
      <c r="D70" s="588"/>
      <c r="E70" s="588"/>
      <c r="F70" s="588"/>
      <c r="G70" s="588"/>
      <c r="H70" s="588"/>
      <c r="I70" s="588"/>
      <c r="J70" s="588"/>
      <c r="K70" s="588"/>
      <c r="L70" s="588"/>
      <c r="M70" s="588"/>
      <c r="N70" s="588"/>
      <c r="O70" s="588"/>
    </row>
    <row r="71" spans="1:15" ht="15" customHeight="1">
      <c r="A71" s="588" t="s">
        <v>713</v>
      </c>
      <c r="B71" s="588"/>
      <c r="C71" s="588"/>
      <c r="D71" s="588"/>
      <c r="E71" s="588"/>
      <c r="F71" s="588"/>
      <c r="G71" s="588"/>
      <c r="H71" s="588"/>
      <c r="I71" s="588"/>
      <c r="J71" s="588"/>
      <c r="K71" s="588"/>
      <c r="L71" s="588"/>
      <c r="M71" s="588"/>
      <c r="N71" s="588"/>
      <c r="O71" s="588"/>
    </row>
    <row r="72" spans="1:15" ht="15" customHeight="1">
      <c r="A72" s="588" t="s">
        <v>714</v>
      </c>
      <c r="B72" s="588"/>
      <c r="C72" s="588"/>
      <c r="D72" s="588"/>
      <c r="E72" s="588"/>
      <c r="F72" s="588"/>
      <c r="G72" s="588"/>
      <c r="H72" s="588"/>
      <c r="I72" s="588"/>
      <c r="J72" s="588"/>
      <c r="K72" s="588"/>
      <c r="L72" s="588"/>
      <c r="M72" s="588"/>
      <c r="N72" s="588"/>
      <c r="O72" s="588"/>
    </row>
    <row r="73" spans="1:15" ht="15" customHeight="1">
      <c r="A73" s="588" t="s">
        <v>715</v>
      </c>
      <c r="B73" s="588"/>
      <c r="C73" s="588"/>
      <c r="D73" s="588"/>
      <c r="E73" s="588"/>
      <c r="F73" s="588"/>
      <c r="G73" s="588"/>
      <c r="H73" s="588"/>
      <c r="I73" s="588"/>
      <c r="J73" s="588"/>
      <c r="K73" s="588"/>
      <c r="L73" s="588"/>
      <c r="M73" s="588"/>
      <c r="N73" s="588"/>
      <c r="O73" s="588"/>
    </row>
    <row r="74" spans="1:15" ht="15" customHeight="1">
      <c r="A74" s="588" t="s">
        <v>716</v>
      </c>
      <c r="B74" s="588"/>
      <c r="C74" s="588"/>
      <c r="D74" s="588"/>
      <c r="E74" s="588"/>
      <c r="F74" s="588"/>
      <c r="G74" s="588"/>
      <c r="H74" s="588"/>
      <c r="I74" s="588"/>
      <c r="J74" s="588"/>
      <c r="K74" s="588"/>
      <c r="L74" s="588"/>
      <c r="M74" s="588"/>
      <c r="N74" s="588"/>
      <c r="O74" s="588"/>
    </row>
    <row r="75" spans="1:15" ht="15" customHeight="1">
      <c r="A75" s="588" t="s">
        <v>717</v>
      </c>
      <c r="B75" s="588"/>
      <c r="C75" s="588"/>
      <c r="D75" s="588"/>
      <c r="E75" s="588"/>
      <c r="F75" s="588"/>
      <c r="G75" s="588"/>
      <c r="H75" s="588"/>
      <c r="I75" s="588"/>
      <c r="J75" s="588"/>
      <c r="K75" s="588"/>
      <c r="L75" s="588"/>
      <c r="M75" s="588"/>
      <c r="N75" s="588"/>
      <c r="O75" s="588"/>
    </row>
    <row r="76" spans="1:15" ht="15.75">
      <c r="A76" s="592" t="s">
        <v>683</v>
      </c>
      <c r="B76" s="593"/>
      <c r="C76" s="593"/>
      <c r="D76" s="593"/>
      <c r="E76" s="593"/>
      <c r="F76" s="593"/>
      <c r="G76" s="594"/>
      <c r="H76" s="594"/>
      <c r="I76" s="594"/>
      <c r="J76" s="594"/>
      <c r="K76" s="594"/>
      <c r="L76" s="594"/>
      <c r="M76" s="594"/>
      <c r="N76" s="594"/>
      <c r="O76" s="595"/>
    </row>
    <row r="77" spans="1:15" ht="15" customHeight="1">
      <c r="A77" s="588" t="s">
        <v>718</v>
      </c>
      <c r="B77" s="588"/>
      <c r="C77" s="588"/>
      <c r="D77" s="588"/>
      <c r="E77" s="588"/>
      <c r="F77" s="588"/>
      <c r="G77" s="588"/>
      <c r="H77" s="588"/>
      <c r="I77" s="588"/>
      <c r="J77" s="588"/>
      <c r="K77" s="588"/>
      <c r="L77" s="588"/>
      <c r="M77" s="588"/>
      <c r="N77" s="588"/>
      <c r="O77" s="588"/>
    </row>
    <row r="78" spans="1:15" ht="15" customHeight="1">
      <c r="A78" s="588" t="s">
        <v>719</v>
      </c>
      <c r="B78" s="588"/>
      <c r="C78" s="588"/>
      <c r="D78" s="588"/>
      <c r="E78" s="588"/>
      <c r="F78" s="588"/>
      <c r="G78" s="588"/>
      <c r="H78" s="588"/>
      <c r="I78" s="588"/>
      <c r="J78" s="588"/>
      <c r="K78" s="588"/>
      <c r="L78" s="588"/>
      <c r="M78" s="588"/>
      <c r="N78" s="588"/>
      <c r="O78" s="588"/>
    </row>
    <row r="79" spans="1:15" ht="15" customHeight="1">
      <c r="A79" s="588" t="s">
        <v>720</v>
      </c>
      <c r="B79" s="588"/>
      <c r="C79" s="588"/>
      <c r="D79" s="588"/>
      <c r="E79" s="588"/>
      <c r="F79" s="588"/>
      <c r="G79" s="588"/>
      <c r="H79" s="588"/>
      <c r="I79" s="588"/>
      <c r="J79" s="588"/>
      <c r="K79" s="588"/>
      <c r="L79" s="588"/>
      <c r="M79" s="588"/>
      <c r="N79" s="588"/>
      <c r="O79" s="588"/>
    </row>
    <row r="80" spans="1:15" ht="15" customHeight="1">
      <c r="A80" s="588" t="s">
        <v>721</v>
      </c>
      <c r="B80" s="588"/>
      <c r="C80" s="588"/>
      <c r="D80" s="588"/>
      <c r="E80" s="588"/>
      <c r="F80" s="588"/>
      <c r="G80" s="588"/>
      <c r="H80" s="588"/>
      <c r="I80" s="588"/>
      <c r="J80" s="588"/>
      <c r="K80" s="588"/>
      <c r="L80" s="588"/>
      <c r="M80" s="588"/>
      <c r="N80" s="588"/>
      <c r="O80" s="588"/>
    </row>
    <row r="81" spans="1:15" ht="15" customHeight="1">
      <c r="A81" s="588" t="s">
        <v>722</v>
      </c>
      <c r="B81" s="588"/>
      <c r="C81" s="588"/>
      <c r="D81" s="588"/>
      <c r="E81" s="588"/>
      <c r="F81" s="588"/>
      <c r="G81" s="588"/>
      <c r="H81" s="588"/>
      <c r="I81" s="588"/>
      <c r="J81" s="588"/>
      <c r="K81" s="588"/>
      <c r="L81" s="588"/>
      <c r="M81" s="588"/>
      <c r="N81" s="588"/>
      <c r="O81" s="588"/>
    </row>
    <row r="82" spans="1:15" ht="15.75" customHeight="1">
      <c r="A82" s="592" t="s">
        <v>689</v>
      </c>
      <c r="B82" s="593"/>
      <c r="C82" s="593"/>
      <c r="D82" s="593"/>
      <c r="E82" s="593"/>
      <c r="F82" s="593"/>
      <c r="G82" s="594"/>
      <c r="H82" s="594"/>
      <c r="I82" s="594"/>
      <c r="J82" s="594"/>
      <c r="K82" s="594"/>
      <c r="L82" s="594"/>
      <c r="M82" s="594"/>
      <c r="N82" s="594"/>
      <c r="O82" s="595"/>
    </row>
    <row r="83" spans="1:15" ht="15" customHeight="1">
      <c r="A83" s="588" t="s">
        <v>723</v>
      </c>
      <c r="B83" s="588"/>
      <c r="C83" s="588"/>
      <c r="D83" s="588"/>
      <c r="E83" s="588"/>
      <c r="F83" s="588"/>
      <c r="G83" s="588"/>
      <c r="H83" s="588"/>
      <c r="I83" s="588"/>
      <c r="J83" s="588"/>
      <c r="K83" s="588"/>
      <c r="L83" s="588"/>
      <c r="M83" s="588"/>
      <c r="N83" s="588"/>
      <c r="O83" s="588"/>
    </row>
    <row r="84" spans="1:15" ht="15" customHeight="1">
      <c r="A84" s="588" t="s">
        <v>724</v>
      </c>
      <c r="B84" s="588"/>
      <c r="C84" s="588"/>
      <c r="D84" s="588"/>
      <c r="E84" s="588"/>
      <c r="F84" s="588"/>
      <c r="G84" s="588"/>
      <c r="H84" s="588"/>
      <c r="I84" s="588"/>
      <c r="J84" s="588"/>
      <c r="K84" s="588"/>
      <c r="L84" s="588"/>
      <c r="M84" s="588"/>
      <c r="N84" s="588"/>
      <c r="O84" s="588"/>
    </row>
    <row r="85" spans="1:15" ht="15" customHeight="1">
      <c r="A85" s="588" t="s">
        <v>725</v>
      </c>
      <c r="B85" s="588"/>
      <c r="C85" s="588"/>
      <c r="D85" s="588"/>
      <c r="E85" s="588"/>
      <c r="F85" s="588"/>
      <c r="G85" s="588"/>
      <c r="H85" s="588"/>
      <c r="I85" s="588"/>
      <c r="J85" s="588"/>
      <c r="K85" s="588"/>
      <c r="L85" s="588"/>
      <c r="M85" s="588"/>
      <c r="N85" s="588"/>
      <c r="O85" s="588"/>
    </row>
    <row r="86" spans="1:15" ht="15" customHeight="1">
      <c r="A86" s="588" t="s">
        <v>726</v>
      </c>
      <c r="B86" s="588"/>
      <c r="C86" s="588"/>
      <c r="D86" s="588"/>
      <c r="E86" s="588"/>
      <c r="F86" s="588"/>
      <c r="G86" s="588"/>
      <c r="H86" s="588"/>
      <c r="I86" s="588"/>
      <c r="J86" s="588"/>
      <c r="K86" s="588"/>
      <c r="L86" s="588"/>
      <c r="M86" s="588"/>
      <c r="N86" s="588"/>
      <c r="O86" s="588"/>
    </row>
    <row r="87" spans="1:15" ht="15.75" customHeight="1">
      <c r="A87" s="592" t="s">
        <v>694</v>
      </c>
      <c r="B87" s="593"/>
      <c r="C87" s="593"/>
      <c r="D87" s="593"/>
      <c r="E87" s="593"/>
      <c r="F87" s="593"/>
      <c r="G87" s="594"/>
      <c r="H87" s="594"/>
      <c r="I87" s="594"/>
      <c r="J87" s="594"/>
      <c r="K87" s="594"/>
      <c r="L87" s="594"/>
      <c r="M87" s="594"/>
      <c r="N87" s="594"/>
      <c r="O87" s="595"/>
    </row>
    <row r="88" spans="1:15" ht="15" customHeight="1">
      <c r="A88" s="588" t="s">
        <v>727</v>
      </c>
      <c r="B88" s="588"/>
      <c r="C88" s="588"/>
      <c r="D88" s="588"/>
      <c r="E88" s="588"/>
      <c r="F88" s="588"/>
      <c r="G88" s="588"/>
      <c r="H88" s="588"/>
      <c r="I88" s="588"/>
      <c r="J88" s="588"/>
      <c r="K88" s="588"/>
      <c r="L88" s="588"/>
      <c r="M88" s="588"/>
      <c r="N88" s="588"/>
      <c r="O88" s="588"/>
    </row>
    <row r="89" spans="1:15" ht="15" customHeight="1">
      <c r="A89" s="588" t="s">
        <v>728</v>
      </c>
      <c r="B89" s="588"/>
      <c r="C89" s="588"/>
      <c r="D89" s="588"/>
      <c r="E89" s="588"/>
      <c r="F89" s="588"/>
      <c r="G89" s="588"/>
      <c r="H89" s="588"/>
      <c r="I89" s="588"/>
      <c r="J89" s="588"/>
      <c r="K89" s="588"/>
      <c r="L89" s="588"/>
      <c r="M89" s="588"/>
      <c r="N89" s="588"/>
      <c r="O89" s="588"/>
    </row>
    <row r="90" spans="1:15" ht="15" customHeight="1">
      <c r="A90" s="597" t="s">
        <v>729</v>
      </c>
      <c r="B90" s="598"/>
      <c r="C90" s="598"/>
      <c r="D90" s="598"/>
      <c r="E90" s="598"/>
      <c r="F90" s="598"/>
      <c r="G90" s="598"/>
      <c r="H90" s="598"/>
      <c r="I90" s="598"/>
      <c r="J90" s="598"/>
      <c r="K90" s="598"/>
      <c r="L90" s="598"/>
      <c r="M90" s="598"/>
      <c r="N90" s="598"/>
      <c r="O90" s="598"/>
    </row>
    <row r="91" spans="1:15" ht="15" customHeight="1">
      <c r="A91" s="596" t="s">
        <v>634</v>
      </c>
      <c r="B91" s="596"/>
      <c r="C91" s="596"/>
      <c r="D91" s="596"/>
      <c r="E91" s="596"/>
      <c r="F91" s="596"/>
      <c r="G91" s="596"/>
      <c r="H91" s="596"/>
      <c r="I91" s="596"/>
      <c r="J91" s="596"/>
      <c r="K91" s="596"/>
      <c r="L91" s="596"/>
      <c r="M91" s="596"/>
      <c r="N91" s="596"/>
      <c r="O91" s="596"/>
    </row>
    <row r="92" spans="1:15" ht="15" customHeight="1">
      <c r="A92" s="596" t="s">
        <v>634</v>
      </c>
      <c r="B92" s="596"/>
      <c r="C92" s="596"/>
      <c r="D92" s="596"/>
      <c r="E92" s="596"/>
      <c r="F92" s="596"/>
      <c r="G92" s="596"/>
      <c r="H92" s="596"/>
      <c r="I92" s="596"/>
      <c r="J92" s="596"/>
      <c r="K92" s="596"/>
      <c r="L92" s="596"/>
      <c r="M92" s="596"/>
      <c r="N92" s="596"/>
      <c r="O92" s="596"/>
    </row>
    <row r="93" spans="1:15" ht="15" customHeight="1">
      <c r="A93" s="596" t="s">
        <v>634</v>
      </c>
      <c r="B93" s="596"/>
      <c r="C93" s="596"/>
      <c r="D93" s="596"/>
      <c r="E93" s="596"/>
      <c r="F93" s="596"/>
      <c r="G93" s="596"/>
      <c r="H93" s="596"/>
      <c r="I93" s="596"/>
      <c r="J93" s="596"/>
      <c r="K93" s="596"/>
      <c r="L93" s="596"/>
      <c r="M93" s="596"/>
      <c r="N93" s="596"/>
      <c r="O93" s="596"/>
    </row>
    <row r="94" spans="1:15" ht="15" customHeight="1">
      <c r="A94" s="596" t="s">
        <v>634</v>
      </c>
      <c r="B94" s="596"/>
      <c r="C94" s="596"/>
      <c r="D94" s="596"/>
      <c r="E94" s="596"/>
      <c r="F94" s="596"/>
      <c r="G94" s="596"/>
      <c r="H94" s="596"/>
      <c r="I94" s="596"/>
      <c r="J94" s="596"/>
      <c r="K94" s="596"/>
      <c r="L94" s="596"/>
      <c r="M94" s="596"/>
      <c r="N94" s="596"/>
      <c r="O94" s="596"/>
    </row>
    <row r="95" spans="1:15" ht="15" customHeight="1">
      <c r="A95" s="596" t="s">
        <v>634</v>
      </c>
      <c r="B95" s="596"/>
      <c r="C95" s="596"/>
      <c r="D95" s="596"/>
      <c r="E95" s="596"/>
      <c r="F95" s="596"/>
      <c r="G95" s="596"/>
      <c r="H95" s="596"/>
      <c r="I95" s="596"/>
      <c r="J95" s="596"/>
      <c r="K95" s="596"/>
      <c r="L95" s="596"/>
      <c r="M95" s="596"/>
      <c r="N95" s="596"/>
      <c r="O95" s="596"/>
    </row>
    <row r="96" spans="1:15" ht="15" customHeight="1">
      <c r="A96" s="596" t="s">
        <v>634</v>
      </c>
      <c r="B96" s="596"/>
      <c r="C96" s="596"/>
      <c r="D96" s="596"/>
      <c r="E96" s="596"/>
      <c r="F96" s="596"/>
      <c r="G96" s="596"/>
      <c r="H96" s="596"/>
      <c r="I96" s="596"/>
      <c r="J96" s="596"/>
      <c r="K96" s="596"/>
      <c r="L96" s="596"/>
      <c r="M96" s="596"/>
      <c r="N96" s="596"/>
      <c r="O96" s="596"/>
    </row>
    <row r="97" spans="1:15" ht="15" customHeight="1">
      <c r="A97" s="596" t="s">
        <v>634</v>
      </c>
      <c r="B97" s="596"/>
      <c r="C97" s="596"/>
      <c r="D97" s="596"/>
      <c r="E97" s="596"/>
      <c r="F97" s="596"/>
      <c r="G97" s="596"/>
      <c r="H97" s="596"/>
      <c r="I97" s="596"/>
      <c r="J97" s="596"/>
      <c r="K97" s="596"/>
      <c r="L97" s="596"/>
      <c r="M97" s="596"/>
      <c r="N97" s="596"/>
      <c r="O97" s="596"/>
    </row>
    <row r="98" spans="1:15" ht="15" customHeight="1">
      <c r="A98" s="596" t="s">
        <v>634</v>
      </c>
      <c r="B98" s="596"/>
      <c r="C98" s="596"/>
      <c r="D98" s="596"/>
      <c r="E98" s="596"/>
      <c r="F98" s="596"/>
      <c r="G98" s="596"/>
      <c r="H98" s="596"/>
      <c r="I98" s="596"/>
      <c r="J98" s="596"/>
      <c r="K98" s="596"/>
      <c r="L98" s="596"/>
      <c r="M98" s="596"/>
      <c r="N98" s="596"/>
      <c r="O98" s="596"/>
    </row>
    <row r="99" spans="1:15">
      <c r="A99" s="596" t="s">
        <v>634</v>
      </c>
      <c r="B99" s="596"/>
      <c r="C99" s="596"/>
      <c r="D99" s="596"/>
      <c r="E99" s="596"/>
      <c r="F99" s="596"/>
      <c r="G99" s="596"/>
      <c r="H99" s="596"/>
      <c r="I99" s="596"/>
      <c r="J99" s="596"/>
      <c r="K99" s="596"/>
      <c r="L99" s="596"/>
      <c r="M99" s="596"/>
      <c r="N99" s="596"/>
      <c r="O99" s="596"/>
    </row>
    <row r="100" spans="1:15">
      <c r="A100" s="596" t="s">
        <v>634</v>
      </c>
      <c r="B100" s="596"/>
      <c r="C100" s="596"/>
      <c r="D100" s="596"/>
      <c r="E100" s="596"/>
      <c r="F100" s="596"/>
      <c r="G100" s="596"/>
      <c r="H100" s="596"/>
      <c r="I100" s="596"/>
      <c r="J100" s="596"/>
      <c r="K100" s="596"/>
      <c r="L100" s="596"/>
      <c r="M100" s="596"/>
      <c r="N100" s="596"/>
      <c r="O100" s="596"/>
    </row>
    <row r="101" spans="1:15">
      <c r="A101" s="596" t="s">
        <v>634</v>
      </c>
      <c r="B101" s="596"/>
      <c r="C101" s="596"/>
      <c r="D101" s="596"/>
      <c r="E101" s="596"/>
      <c r="F101" s="596"/>
      <c r="G101" s="596"/>
      <c r="H101" s="596"/>
      <c r="I101" s="596"/>
      <c r="J101" s="596"/>
      <c r="K101" s="596"/>
      <c r="L101" s="596"/>
      <c r="M101" s="596"/>
      <c r="N101" s="596"/>
      <c r="O101" s="596"/>
    </row>
    <row r="102" spans="1:15">
      <c r="A102" s="596" t="s">
        <v>634</v>
      </c>
      <c r="B102" s="596"/>
      <c r="C102" s="596"/>
      <c r="D102" s="596"/>
      <c r="E102" s="596"/>
      <c r="F102" s="596"/>
      <c r="G102" s="596"/>
      <c r="H102" s="596"/>
      <c r="I102" s="596"/>
      <c r="J102" s="596"/>
      <c r="K102" s="596"/>
      <c r="L102" s="596"/>
      <c r="M102" s="596"/>
      <c r="N102" s="596"/>
      <c r="O102" s="596"/>
    </row>
    <row r="103" spans="1:15">
      <c r="A103" s="596" t="s">
        <v>634</v>
      </c>
      <c r="B103" s="596"/>
      <c r="C103" s="596"/>
      <c r="D103" s="596"/>
      <c r="E103" s="596"/>
      <c r="F103" s="596"/>
      <c r="G103" s="596"/>
      <c r="H103" s="596"/>
      <c r="I103" s="596"/>
      <c r="J103" s="596"/>
      <c r="K103" s="596"/>
      <c r="L103" s="596"/>
      <c r="M103" s="596"/>
      <c r="N103" s="596"/>
      <c r="O103" s="596"/>
    </row>
    <row r="104" spans="1:15">
      <c r="A104" s="252"/>
      <c r="B104" s="252"/>
      <c r="C104" s="252"/>
      <c r="D104" s="252"/>
      <c r="E104" s="252"/>
      <c r="F104" s="252"/>
      <c r="G104" s="252"/>
      <c r="H104" s="252"/>
      <c r="I104" s="252"/>
      <c r="J104" s="252"/>
      <c r="K104" s="252"/>
      <c r="L104" s="252"/>
      <c r="M104" s="252"/>
      <c r="N104" s="252"/>
      <c r="O104" s="252"/>
    </row>
    <row r="105" spans="1:15" ht="15">
      <c r="A105" s="602" t="s">
        <v>730</v>
      </c>
      <c r="B105" s="602"/>
      <c r="C105" s="602"/>
      <c r="D105" s="601"/>
      <c r="E105" s="601"/>
      <c r="F105" s="601"/>
      <c r="G105" s="601"/>
      <c r="H105" s="601"/>
      <c r="I105" s="253"/>
      <c r="J105" s="600" t="s">
        <v>731</v>
      </c>
      <c r="K105" s="600"/>
      <c r="L105" s="603" t="s">
        <v>634</v>
      </c>
      <c r="M105" s="603"/>
      <c r="N105" s="603"/>
    </row>
    <row r="106" spans="1:15" ht="15">
      <c r="A106" s="491"/>
      <c r="B106" s="491"/>
      <c r="C106" s="491"/>
      <c r="D106" s="254"/>
      <c r="E106" s="254"/>
      <c r="F106" s="254"/>
      <c r="G106" s="254"/>
      <c r="H106" s="254"/>
      <c r="I106" s="253"/>
      <c r="J106" s="490"/>
      <c r="K106" s="490"/>
      <c r="L106" s="255"/>
      <c r="M106" s="255"/>
      <c r="N106" s="255"/>
    </row>
    <row r="107" spans="1:15">
      <c r="A107" s="491"/>
      <c r="B107" s="491"/>
      <c r="C107" s="491"/>
      <c r="D107" s="489"/>
      <c r="E107" s="489"/>
      <c r="F107" s="489"/>
      <c r="G107" s="489"/>
      <c r="H107" s="489"/>
      <c r="I107" s="489"/>
      <c r="J107" s="599"/>
      <c r="K107" s="599"/>
      <c r="L107" s="253"/>
      <c r="M107" s="253"/>
      <c r="N107" s="253"/>
    </row>
    <row r="108" spans="1:15" ht="15">
      <c r="A108" s="600" t="s">
        <v>732</v>
      </c>
      <c r="B108" s="600"/>
      <c r="C108" s="600"/>
      <c r="D108" s="601"/>
      <c r="E108" s="601"/>
      <c r="F108" s="601"/>
      <c r="G108" s="601"/>
      <c r="H108" s="601"/>
      <c r="I108" s="253"/>
      <c r="J108" s="253"/>
      <c r="K108" s="253"/>
      <c r="L108" s="253"/>
      <c r="M108" s="253"/>
      <c r="N108" s="253"/>
    </row>
  </sheetData>
  <mergeCells count="161">
    <mergeCell ref="J107:K107"/>
    <mergeCell ref="A108:C108"/>
    <mergeCell ref="D108:H108"/>
    <mergeCell ref="A102:O102"/>
    <mergeCell ref="A103:O103"/>
    <mergeCell ref="A105:C105"/>
    <mergeCell ref="D105:H105"/>
    <mergeCell ref="J105:K105"/>
    <mergeCell ref="L105:N105"/>
    <mergeCell ref="A96:O96"/>
    <mergeCell ref="A97:O97"/>
    <mergeCell ref="A98:O98"/>
    <mergeCell ref="A99:O99"/>
    <mergeCell ref="A100:O100"/>
    <mergeCell ref="A101:O101"/>
    <mergeCell ref="A90:O90"/>
    <mergeCell ref="A91:O91"/>
    <mergeCell ref="A92:O92"/>
    <mergeCell ref="A93:O93"/>
    <mergeCell ref="A94:O94"/>
    <mergeCell ref="A95:O95"/>
    <mergeCell ref="A84:O84"/>
    <mergeCell ref="A85:O85"/>
    <mergeCell ref="A86:O86"/>
    <mergeCell ref="A87:O87"/>
    <mergeCell ref="A88:O88"/>
    <mergeCell ref="A89:O89"/>
    <mergeCell ref="A78:O78"/>
    <mergeCell ref="A79:O79"/>
    <mergeCell ref="A80:O80"/>
    <mergeCell ref="A81:O81"/>
    <mergeCell ref="A82:O82"/>
    <mergeCell ref="A83:O83"/>
    <mergeCell ref="A72:O72"/>
    <mergeCell ref="A73:O73"/>
    <mergeCell ref="A74:O74"/>
    <mergeCell ref="A75:O75"/>
    <mergeCell ref="A76:O76"/>
    <mergeCell ref="A77:O77"/>
    <mergeCell ref="A66:O66"/>
    <mergeCell ref="A67:O67"/>
    <mergeCell ref="A68:O68"/>
    <mergeCell ref="A69:O69"/>
    <mergeCell ref="A70:O70"/>
    <mergeCell ref="A71:O71"/>
    <mergeCell ref="A60:O60"/>
    <mergeCell ref="A61:O61"/>
    <mergeCell ref="A62:O62"/>
    <mergeCell ref="A63:O63"/>
    <mergeCell ref="A64:O64"/>
    <mergeCell ref="A65:O65"/>
    <mergeCell ref="A54:O54"/>
    <mergeCell ref="A55:O55"/>
    <mergeCell ref="A56:O56"/>
    <mergeCell ref="A57:O57"/>
    <mergeCell ref="A58:O58"/>
    <mergeCell ref="A59:O59"/>
    <mergeCell ref="A50:F50"/>
    <mergeCell ref="J50:O50"/>
    <mergeCell ref="A51:F51"/>
    <mergeCell ref="J51:O51"/>
    <mergeCell ref="A52:O52"/>
    <mergeCell ref="A53:O53"/>
    <mergeCell ref="A47:F47"/>
    <mergeCell ref="J47:O47"/>
    <mergeCell ref="A48:F48"/>
    <mergeCell ref="J48:O48"/>
    <mergeCell ref="A49:F49"/>
    <mergeCell ref="J49:O49"/>
    <mergeCell ref="Q43:U43"/>
    <mergeCell ref="A44:F44"/>
    <mergeCell ref="J44:O44"/>
    <mergeCell ref="A45:F45"/>
    <mergeCell ref="J45:O45"/>
    <mergeCell ref="A46:F46"/>
    <mergeCell ref="J46:O46"/>
    <mergeCell ref="A41:F41"/>
    <mergeCell ref="J41:O41"/>
    <mergeCell ref="A42:F42"/>
    <mergeCell ref="J42:O42"/>
    <mergeCell ref="A43:F43"/>
    <mergeCell ref="J43:O43"/>
    <mergeCell ref="A38:F38"/>
    <mergeCell ref="J38:O38"/>
    <mergeCell ref="A39:F39"/>
    <mergeCell ref="J39:O39"/>
    <mergeCell ref="A40:F40"/>
    <mergeCell ref="J40:O40"/>
    <mergeCell ref="A35:F35"/>
    <mergeCell ref="J35:O35"/>
    <mergeCell ref="A36:F36"/>
    <mergeCell ref="J36:O36"/>
    <mergeCell ref="A37:F37"/>
    <mergeCell ref="J37:O37"/>
    <mergeCell ref="A32:F32"/>
    <mergeCell ref="J32:O32"/>
    <mergeCell ref="Q32:X32"/>
    <mergeCell ref="A33:F33"/>
    <mergeCell ref="J33:O33"/>
    <mergeCell ref="A34:F34"/>
    <mergeCell ref="J34:O34"/>
    <mergeCell ref="A29:F29"/>
    <mergeCell ref="J29:O29"/>
    <mergeCell ref="A30:F30"/>
    <mergeCell ref="J30:O30"/>
    <mergeCell ref="A31:F31"/>
    <mergeCell ref="J31:O31"/>
    <mergeCell ref="A26:F26"/>
    <mergeCell ref="J26:O26"/>
    <mergeCell ref="A27:F27"/>
    <mergeCell ref="J27:O27"/>
    <mergeCell ref="A28:F28"/>
    <mergeCell ref="J28:O28"/>
    <mergeCell ref="A23:F23"/>
    <mergeCell ref="J23:O23"/>
    <mergeCell ref="A24:F24"/>
    <mergeCell ref="J24:O24"/>
    <mergeCell ref="Q24:T24"/>
    <mergeCell ref="A25:F25"/>
    <mergeCell ref="J25:O25"/>
    <mergeCell ref="A20:F20"/>
    <mergeCell ref="J20:O20"/>
    <mergeCell ref="A21:F21"/>
    <mergeCell ref="J21:O21"/>
    <mergeCell ref="A22:F22"/>
    <mergeCell ref="J22:O22"/>
    <mergeCell ref="A17:F17"/>
    <mergeCell ref="J17:O17"/>
    <mergeCell ref="A18:F18"/>
    <mergeCell ref="J18:O18"/>
    <mergeCell ref="A19:F19"/>
    <mergeCell ref="J19:O19"/>
    <mergeCell ref="A14:F14"/>
    <mergeCell ref="J14:O14"/>
    <mergeCell ref="A15:F15"/>
    <mergeCell ref="J15:O15"/>
    <mergeCell ref="A16:F16"/>
    <mergeCell ref="J16:O16"/>
    <mergeCell ref="C12:D12"/>
    <mergeCell ref="G12:H12"/>
    <mergeCell ref="I12:K12"/>
    <mergeCell ref="M12:N12"/>
    <mergeCell ref="C7:I7"/>
    <mergeCell ref="K7:N7"/>
    <mergeCell ref="A9:O9"/>
    <mergeCell ref="C10:D10"/>
    <mergeCell ref="G10:H10"/>
    <mergeCell ref="I10:K10"/>
    <mergeCell ref="M10:N10"/>
    <mergeCell ref="A1:O1"/>
    <mergeCell ref="A2:O2"/>
    <mergeCell ref="C4:G4"/>
    <mergeCell ref="I4:J4"/>
    <mergeCell ref="K4:O4"/>
    <mergeCell ref="C6:F6"/>
    <mergeCell ref="G6:J6"/>
    <mergeCell ref="K6:O6"/>
    <mergeCell ref="C11:D11"/>
    <mergeCell ref="G11:H11"/>
    <mergeCell ref="I11:K11"/>
    <mergeCell ref="M11:N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04"/>
  <sheetViews>
    <sheetView workbookViewId="0">
      <selection activeCell="A20" sqref="A20:F20"/>
    </sheetView>
  </sheetViews>
  <sheetFormatPr defaultColWidth="8" defaultRowHeight="15"/>
  <cols>
    <col min="1" max="5" width="8" style="258"/>
    <col min="6" max="6" width="29" style="258" customWidth="1"/>
    <col min="7" max="9" width="5" style="258" customWidth="1"/>
    <col min="10" max="10" width="8" style="258"/>
    <col min="11" max="11" width="8.125" style="258" customWidth="1"/>
    <col min="12" max="16384" width="8" style="258"/>
  </cols>
  <sheetData>
    <row r="1" spans="1:13" ht="23.25">
      <c r="A1" s="604" t="s">
        <v>733</v>
      </c>
      <c r="B1" s="605"/>
      <c r="C1" s="605"/>
      <c r="D1" s="605"/>
      <c r="E1" s="605"/>
      <c r="F1" s="605"/>
      <c r="G1" s="605"/>
      <c r="H1" s="605"/>
      <c r="I1" s="605"/>
      <c r="J1" s="605"/>
      <c r="K1" s="605"/>
      <c r="L1" s="605"/>
      <c r="M1" s="606"/>
    </row>
    <row r="2" spans="1:13" ht="15.75">
      <c r="A2" s="607" t="s">
        <v>636</v>
      </c>
      <c r="B2" s="607"/>
      <c r="C2" s="607"/>
      <c r="D2" s="607"/>
      <c r="E2" s="607"/>
      <c r="F2" s="607"/>
      <c r="G2" s="607"/>
      <c r="H2" s="607"/>
      <c r="I2" s="607"/>
      <c r="J2" s="607"/>
      <c r="K2" s="607"/>
      <c r="L2" s="607"/>
      <c r="M2" s="607"/>
    </row>
    <row r="3" spans="1:13" ht="15.75">
      <c r="A3" s="259"/>
      <c r="B3" s="259"/>
      <c r="C3" s="259"/>
      <c r="D3" s="259"/>
      <c r="E3" s="259"/>
      <c r="F3" s="259"/>
      <c r="G3" s="259"/>
      <c r="H3" s="259"/>
      <c r="I3" s="259"/>
      <c r="J3" s="259"/>
      <c r="K3" s="259"/>
      <c r="L3" s="259"/>
      <c r="M3" s="259"/>
    </row>
    <row r="4" spans="1:13" ht="18.75">
      <c r="A4" s="260"/>
      <c r="B4" s="499" t="s">
        <v>637</v>
      </c>
      <c r="C4" s="608" t="s">
        <v>638</v>
      </c>
      <c r="D4" s="608"/>
      <c r="E4" s="608"/>
      <c r="F4" s="608"/>
      <c r="G4" s="261"/>
      <c r="H4" s="262"/>
      <c r="I4" s="499" t="s">
        <v>639</v>
      </c>
      <c r="J4" s="609"/>
      <c r="K4" s="609"/>
      <c r="L4" s="609"/>
      <c r="M4" s="609"/>
    </row>
    <row r="5" spans="1:13" ht="18.75">
      <c r="A5" s="260"/>
      <c r="B5" s="263"/>
      <c r="C5" s="264"/>
      <c r="D5" s="264"/>
      <c r="E5" s="264"/>
      <c r="F5" s="264"/>
      <c r="G5" s="264"/>
      <c r="H5" s="262"/>
      <c r="I5" s="263"/>
      <c r="J5" s="263"/>
      <c r="K5" s="265"/>
      <c r="L5" s="265"/>
      <c r="M5" s="265"/>
    </row>
    <row r="6" spans="1:13">
      <c r="A6" s="266"/>
      <c r="B6" s="499" t="s">
        <v>640</v>
      </c>
      <c r="C6" s="609" t="s">
        <v>634</v>
      </c>
      <c r="D6" s="609"/>
      <c r="E6" s="609"/>
      <c r="F6" s="609"/>
      <c r="G6" s="610" t="s">
        <v>734</v>
      </c>
      <c r="H6" s="610"/>
      <c r="I6" s="610"/>
      <c r="J6" s="609" t="s">
        <v>634</v>
      </c>
      <c r="K6" s="609"/>
      <c r="L6" s="609"/>
      <c r="M6" s="609"/>
    </row>
    <row r="7" spans="1:13">
      <c r="A7" s="266"/>
      <c r="B7" s="267"/>
      <c r="C7" s="614"/>
      <c r="D7" s="614"/>
      <c r="E7" s="614"/>
      <c r="F7" s="614"/>
      <c r="G7" s="614"/>
      <c r="H7" s="614"/>
      <c r="I7" s="614"/>
      <c r="J7" s="615"/>
      <c r="K7" s="615"/>
      <c r="L7" s="615"/>
      <c r="M7" s="615"/>
    </row>
    <row r="8" spans="1:13">
      <c r="A8" s="616" t="s">
        <v>735</v>
      </c>
      <c r="B8" s="617"/>
      <c r="C8" s="617"/>
      <c r="D8" s="617"/>
      <c r="E8" s="617"/>
      <c r="F8" s="617"/>
      <c r="G8" s="617"/>
      <c r="H8" s="617"/>
      <c r="I8" s="618"/>
      <c r="J8" s="617"/>
      <c r="K8" s="617"/>
      <c r="L8" s="617"/>
      <c r="M8" s="619"/>
    </row>
    <row r="9" spans="1:13">
      <c r="A9" s="498"/>
      <c r="B9" s="611" t="s">
        <v>736</v>
      </c>
      <c r="C9" s="611"/>
      <c r="D9" s="268" t="s">
        <v>737</v>
      </c>
      <c r="E9" s="269" t="s">
        <v>634</v>
      </c>
      <c r="F9" s="270" t="s">
        <v>738</v>
      </c>
      <c r="G9" s="611" t="s">
        <v>737</v>
      </c>
      <c r="H9" s="611"/>
      <c r="I9" s="271"/>
      <c r="J9" s="613" t="s">
        <v>739</v>
      </c>
      <c r="K9" s="613"/>
      <c r="L9" s="268" t="s">
        <v>737</v>
      </c>
      <c r="M9" s="271"/>
    </row>
    <row r="10" spans="1:13">
      <c r="A10" s="498"/>
      <c r="B10" s="611" t="s">
        <v>634</v>
      </c>
      <c r="C10" s="611"/>
      <c r="D10" s="272"/>
      <c r="E10" s="269" t="s">
        <v>634</v>
      </c>
      <c r="F10" s="273"/>
      <c r="G10" s="612" t="s">
        <v>634</v>
      </c>
      <c r="H10" s="612"/>
      <c r="I10" s="271"/>
      <c r="J10" s="613" t="s">
        <v>634</v>
      </c>
      <c r="K10" s="613"/>
      <c r="L10" s="274"/>
      <c r="M10" s="271"/>
    </row>
    <row r="11" spans="1:13">
      <c r="A11" s="498"/>
      <c r="B11" s="611" t="s">
        <v>634</v>
      </c>
      <c r="C11" s="611"/>
      <c r="D11" s="272"/>
      <c r="E11" s="269" t="s">
        <v>634</v>
      </c>
      <c r="F11" s="273"/>
      <c r="G11" s="612" t="s">
        <v>634</v>
      </c>
      <c r="H11" s="612"/>
      <c r="I11" s="271"/>
      <c r="J11" s="613" t="s">
        <v>634</v>
      </c>
      <c r="K11" s="613"/>
      <c r="L11" s="274"/>
      <c r="M11" s="271"/>
    </row>
    <row r="12" spans="1:13">
      <c r="A12" s="498"/>
      <c r="B12" s="269"/>
      <c r="C12" s="270"/>
      <c r="D12" s="270"/>
      <c r="E12" s="269"/>
      <c r="F12" s="273"/>
      <c r="G12" s="269"/>
      <c r="H12" s="269"/>
      <c r="I12" s="275"/>
      <c r="J12" s="275"/>
      <c r="K12" s="276"/>
      <c r="L12" s="275"/>
      <c r="M12" s="275"/>
    </row>
    <row r="13" spans="1:13" ht="54" customHeight="1">
      <c r="A13" s="624" t="s">
        <v>740</v>
      </c>
      <c r="B13" s="625"/>
      <c r="C13" s="625"/>
      <c r="D13" s="625"/>
      <c r="E13" s="625"/>
      <c r="F13" s="626"/>
      <c r="G13" s="277" t="s">
        <v>656</v>
      </c>
      <c r="H13" s="277" t="s">
        <v>657</v>
      </c>
      <c r="I13" s="277" t="s">
        <v>658</v>
      </c>
      <c r="J13" s="627"/>
      <c r="K13" s="628"/>
      <c r="L13" s="628"/>
      <c r="M13" s="629"/>
    </row>
    <row r="14" spans="1:13">
      <c r="A14" s="620" t="s">
        <v>741</v>
      </c>
      <c r="B14" s="621"/>
      <c r="C14" s="621"/>
      <c r="D14" s="621"/>
      <c r="E14" s="621"/>
      <c r="F14" s="622"/>
      <c r="G14" s="278"/>
      <c r="H14" s="279"/>
      <c r="I14" s="279"/>
      <c r="J14" s="623"/>
      <c r="K14" s="623"/>
      <c r="L14" s="623"/>
      <c r="M14" s="623"/>
    </row>
    <row r="15" spans="1:13">
      <c r="A15" s="620" t="s">
        <v>742</v>
      </c>
      <c r="B15" s="621"/>
      <c r="C15" s="621"/>
      <c r="D15" s="621"/>
      <c r="E15" s="621"/>
      <c r="F15" s="622"/>
      <c r="G15" s="279"/>
      <c r="H15" s="278"/>
      <c r="I15" s="279"/>
      <c r="J15" s="623"/>
      <c r="K15" s="623"/>
      <c r="L15" s="623"/>
      <c r="M15" s="623"/>
    </row>
    <row r="16" spans="1:13">
      <c r="A16" s="620" t="s">
        <v>743</v>
      </c>
      <c r="B16" s="621"/>
      <c r="C16" s="621"/>
      <c r="D16" s="621"/>
      <c r="E16" s="621"/>
      <c r="F16" s="622"/>
      <c r="G16" s="278"/>
      <c r="H16" s="279"/>
      <c r="I16" s="279"/>
      <c r="J16" s="623"/>
      <c r="K16" s="623"/>
      <c r="L16" s="623"/>
      <c r="M16" s="623"/>
    </row>
    <row r="17" spans="1:13">
      <c r="A17" s="620" t="s">
        <v>744</v>
      </c>
      <c r="B17" s="621"/>
      <c r="C17" s="621"/>
      <c r="D17" s="621"/>
      <c r="E17" s="621"/>
      <c r="F17" s="622"/>
      <c r="G17" s="278"/>
      <c r="H17" s="279"/>
      <c r="I17" s="279"/>
      <c r="J17" s="623"/>
      <c r="K17" s="623"/>
      <c r="L17" s="623"/>
      <c r="M17" s="623"/>
    </row>
    <row r="18" spans="1:13">
      <c r="A18" s="620" t="s">
        <v>745</v>
      </c>
      <c r="B18" s="621"/>
      <c r="C18" s="621"/>
      <c r="D18" s="621"/>
      <c r="E18" s="621"/>
      <c r="F18" s="622"/>
      <c r="G18" s="278"/>
      <c r="H18" s="279"/>
      <c r="I18" s="279"/>
      <c r="J18" s="623"/>
      <c r="K18" s="623"/>
      <c r="L18" s="623"/>
      <c r="M18" s="623"/>
    </row>
    <row r="19" spans="1:13">
      <c r="A19" s="620" t="s">
        <v>746</v>
      </c>
      <c r="B19" s="621"/>
      <c r="C19" s="621"/>
      <c r="D19" s="621"/>
      <c r="E19" s="621"/>
      <c r="F19" s="622"/>
      <c r="G19" s="279"/>
      <c r="H19" s="278"/>
      <c r="I19" s="279"/>
      <c r="J19" s="623"/>
      <c r="K19" s="623"/>
      <c r="L19" s="623"/>
      <c r="M19" s="623"/>
    </row>
    <row r="20" spans="1:13">
      <c r="A20" s="620" t="s">
        <v>747</v>
      </c>
      <c r="B20" s="621"/>
      <c r="C20" s="621"/>
      <c r="D20" s="621"/>
      <c r="E20" s="621"/>
      <c r="F20" s="622"/>
      <c r="G20" s="278"/>
      <c r="H20" s="279"/>
      <c r="I20" s="279"/>
      <c r="J20" s="623"/>
      <c r="K20" s="623"/>
      <c r="L20" s="623"/>
      <c r="M20" s="623"/>
    </row>
    <row r="21" spans="1:13">
      <c r="A21" s="620" t="s">
        <v>748</v>
      </c>
      <c r="B21" s="621"/>
      <c r="C21" s="621"/>
      <c r="D21" s="621"/>
      <c r="E21" s="621"/>
      <c r="F21" s="622"/>
      <c r="G21" s="278"/>
      <c r="H21" s="279"/>
      <c r="I21" s="279"/>
      <c r="J21" s="623"/>
      <c r="K21" s="623"/>
      <c r="L21" s="623"/>
      <c r="M21" s="623"/>
    </row>
    <row r="22" spans="1:13">
      <c r="A22" s="630" t="s">
        <v>749</v>
      </c>
      <c r="B22" s="631"/>
      <c r="C22" s="631"/>
      <c r="D22" s="631"/>
      <c r="E22" s="631"/>
      <c r="F22" s="631"/>
      <c r="G22" s="280"/>
      <c r="H22" s="280"/>
      <c r="I22" s="280"/>
      <c r="J22" s="623"/>
      <c r="K22" s="623"/>
      <c r="L22" s="623"/>
      <c r="M22" s="623"/>
    </row>
    <row r="23" spans="1:13">
      <c r="A23" s="620" t="s">
        <v>750</v>
      </c>
      <c r="B23" s="621"/>
      <c r="C23" s="621"/>
      <c r="D23" s="621"/>
      <c r="E23" s="621"/>
      <c r="F23" s="622"/>
      <c r="G23" s="281"/>
      <c r="H23" s="279"/>
      <c r="I23" s="279"/>
      <c r="J23" s="623"/>
      <c r="K23" s="623"/>
      <c r="L23" s="623"/>
      <c r="M23" s="623"/>
    </row>
    <row r="24" spans="1:13">
      <c r="A24" s="620" t="s">
        <v>751</v>
      </c>
      <c r="B24" s="621"/>
      <c r="C24" s="621"/>
      <c r="D24" s="621"/>
      <c r="E24" s="621"/>
      <c r="F24" s="622"/>
      <c r="G24" s="281"/>
      <c r="H24" s="279"/>
      <c r="I24" s="279"/>
      <c r="J24" s="623"/>
      <c r="K24" s="623"/>
      <c r="L24" s="623"/>
      <c r="M24" s="623"/>
    </row>
    <row r="25" spans="1:13">
      <c r="A25" s="620" t="s">
        <v>752</v>
      </c>
      <c r="B25" s="621"/>
      <c r="C25" s="621"/>
      <c r="D25" s="621"/>
      <c r="E25" s="621"/>
      <c r="F25" s="622"/>
      <c r="G25" s="279"/>
      <c r="H25" s="278"/>
      <c r="I25" s="279"/>
      <c r="J25" s="623"/>
      <c r="K25" s="623"/>
      <c r="L25" s="623"/>
      <c r="M25" s="623"/>
    </row>
    <row r="26" spans="1:13">
      <c r="A26" s="620" t="s">
        <v>753</v>
      </c>
      <c r="B26" s="621"/>
      <c r="C26" s="621"/>
      <c r="D26" s="621"/>
      <c r="E26" s="621"/>
      <c r="F26" s="622"/>
      <c r="G26" s="278"/>
      <c r="H26" s="279"/>
      <c r="I26" s="279"/>
      <c r="J26" s="623"/>
      <c r="K26" s="623"/>
      <c r="L26" s="623"/>
      <c r="M26" s="623"/>
    </row>
    <row r="27" spans="1:13">
      <c r="A27" s="620" t="s">
        <v>754</v>
      </c>
      <c r="B27" s="621"/>
      <c r="C27" s="621"/>
      <c r="D27" s="621"/>
      <c r="E27" s="621"/>
      <c r="F27" s="622"/>
      <c r="G27" s="278"/>
      <c r="H27" s="279"/>
      <c r="I27" s="279"/>
      <c r="J27" s="632"/>
      <c r="K27" s="633"/>
      <c r="L27" s="633"/>
      <c r="M27" s="634"/>
    </row>
    <row r="28" spans="1:13">
      <c r="A28" s="630" t="s">
        <v>755</v>
      </c>
      <c r="B28" s="631"/>
      <c r="C28" s="631"/>
      <c r="D28" s="631"/>
      <c r="E28" s="631"/>
      <c r="F28" s="631"/>
      <c r="G28" s="280"/>
      <c r="H28" s="280"/>
      <c r="I28" s="280"/>
      <c r="J28" s="623"/>
      <c r="K28" s="623"/>
      <c r="L28" s="623"/>
      <c r="M28" s="623"/>
    </row>
    <row r="29" spans="1:13">
      <c r="A29" s="620" t="s">
        <v>756</v>
      </c>
      <c r="B29" s="621"/>
      <c r="C29" s="621"/>
      <c r="D29" s="621"/>
      <c r="E29" s="621"/>
      <c r="F29" s="622"/>
      <c r="G29" s="278"/>
      <c r="H29" s="279"/>
      <c r="I29" s="279"/>
      <c r="J29" s="623"/>
      <c r="K29" s="623"/>
      <c r="L29" s="623"/>
      <c r="M29" s="623"/>
    </row>
    <row r="30" spans="1:13">
      <c r="A30" s="620" t="s">
        <v>757</v>
      </c>
      <c r="B30" s="621"/>
      <c r="C30" s="621"/>
      <c r="D30" s="621"/>
      <c r="E30" s="621"/>
      <c r="F30" s="622"/>
      <c r="G30" s="278"/>
      <c r="H30" s="279"/>
      <c r="I30" s="279"/>
      <c r="J30" s="623"/>
      <c r="K30" s="623"/>
      <c r="L30" s="623"/>
      <c r="M30" s="623"/>
    </row>
    <row r="31" spans="1:13">
      <c r="A31" s="620" t="s">
        <v>758</v>
      </c>
      <c r="B31" s="621"/>
      <c r="C31" s="621"/>
      <c r="D31" s="621"/>
      <c r="E31" s="621"/>
      <c r="F31" s="622"/>
      <c r="G31" s="278"/>
      <c r="H31" s="279"/>
      <c r="I31" s="279"/>
      <c r="J31" s="623"/>
      <c r="K31" s="623"/>
      <c r="L31" s="623"/>
      <c r="M31" s="623"/>
    </row>
    <row r="32" spans="1:13">
      <c r="A32" s="620" t="s">
        <v>759</v>
      </c>
      <c r="B32" s="621"/>
      <c r="C32" s="621"/>
      <c r="D32" s="621"/>
      <c r="E32" s="621"/>
      <c r="F32" s="622"/>
      <c r="G32" s="281"/>
      <c r="H32" s="278"/>
      <c r="I32" s="279"/>
      <c r="J32" s="623"/>
      <c r="K32" s="623"/>
      <c r="L32" s="623"/>
      <c r="M32" s="623"/>
    </row>
    <row r="33" spans="1:13">
      <c r="A33" s="620" t="s">
        <v>760</v>
      </c>
      <c r="B33" s="621"/>
      <c r="C33" s="621"/>
      <c r="D33" s="621"/>
      <c r="E33" s="621"/>
      <c r="F33" s="622"/>
      <c r="G33" s="279"/>
      <c r="H33" s="278"/>
      <c r="I33" s="279"/>
      <c r="J33" s="623"/>
      <c r="K33" s="623"/>
      <c r="L33" s="623"/>
      <c r="M33" s="623"/>
    </row>
    <row r="34" spans="1:13">
      <c r="A34" s="620" t="s">
        <v>761</v>
      </c>
      <c r="B34" s="621"/>
      <c r="C34" s="621"/>
      <c r="D34" s="621"/>
      <c r="E34" s="621"/>
      <c r="F34" s="622"/>
      <c r="G34" s="278"/>
      <c r="H34" s="279"/>
      <c r="I34" s="279"/>
      <c r="J34" s="623"/>
      <c r="K34" s="623"/>
      <c r="L34" s="623"/>
      <c r="M34" s="623"/>
    </row>
    <row r="35" spans="1:13">
      <c r="A35" s="620" t="s">
        <v>762</v>
      </c>
      <c r="B35" s="621"/>
      <c r="C35" s="621"/>
      <c r="D35" s="621"/>
      <c r="E35" s="621"/>
      <c r="F35" s="622"/>
      <c r="G35" s="279"/>
      <c r="H35" s="279"/>
      <c r="I35" s="279"/>
      <c r="J35" s="623"/>
      <c r="K35" s="623"/>
      <c r="L35" s="623"/>
      <c r="M35" s="623"/>
    </row>
    <row r="36" spans="1:13">
      <c r="A36" s="620" t="s">
        <v>763</v>
      </c>
      <c r="B36" s="621"/>
      <c r="C36" s="621"/>
      <c r="D36" s="621"/>
      <c r="E36" s="621"/>
      <c r="F36" s="622"/>
      <c r="G36" s="278"/>
      <c r="H36" s="279"/>
      <c r="I36" s="279"/>
      <c r="J36" s="623"/>
      <c r="K36" s="623"/>
      <c r="L36" s="623"/>
      <c r="M36" s="623"/>
    </row>
    <row r="37" spans="1:13">
      <c r="A37" s="630" t="s">
        <v>683</v>
      </c>
      <c r="B37" s="631"/>
      <c r="C37" s="631"/>
      <c r="D37" s="631"/>
      <c r="E37" s="631"/>
      <c r="F37" s="631"/>
      <c r="G37" s="280"/>
      <c r="H37" s="280"/>
      <c r="I37" s="280"/>
      <c r="J37" s="623"/>
      <c r="K37" s="623"/>
      <c r="L37" s="623"/>
      <c r="M37" s="623"/>
    </row>
    <row r="38" spans="1:13">
      <c r="A38" s="620" t="s">
        <v>764</v>
      </c>
      <c r="B38" s="621"/>
      <c r="C38" s="621"/>
      <c r="D38" s="621"/>
      <c r="E38" s="621"/>
      <c r="F38" s="622"/>
      <c r="G38" s="278"/>
      <c r="H38" s="279"/>
      <c r="I38" s="279"/>
      <c r="J38" s="623"/>
      <c r="K38" s="623"/>
      <c r="L38" s="623"/>
      <c r="M38" s="623"/>
    </row>
    <row r="39" spans="1:13">
      <c r="A39" s="620" t="s">
        <v>765</v>
      </c>
      <c r="B39" s="621"/>
      <c r="C39" s="621"/>
      <c r="D39" s="621"/>
      <c r="E39" s="621"/>
      <c r="F39" s="622"/>
      <c r="G39" s="279"/>
      <c r="H39" s="278"/>
      <c r="I39" s="279"/>
      <c r="J39" s="623"/>
      <c r="K39" s="623"/>
      <c r="L39" s="623"/>
      <c r="M39" s="623"/>
    </row>
    <row r="40" spans="1:13">
      <c r="A40" s="620" t="s">
        <v>766</v>
      </c>
      <c r="B40" s="621"/>
      <c r="C40" s="621"/>
      <c r="D40" s="621"/>
      <c r="E40" s="621"/>
      <c r="F40" s="622"/>
      <c r="G40" s="278"/>
      <c r="H40" s="279"/>
      <c r="I40" s="279"/>
      <c r="J40" s="623"/>
      <c r="K40" s="623"/>
      <c r="L40" s="623"/>
      <c r="M40" s="623"/>
    </row>
    <row r="41" spans="1:13">
      <c r="A41" s="620" t="s">
        <v>767</v>
      </c>
      <c r="B41" s="621"/>
      <c r="C41" s="621"/>
      <c r="D41" s="621"/>
      <c r="E41" s="621"/>
      <c r="F41" s="622"/>
      <c r="G41" s="278"/>
      <c r="H41" s="279"/>
      <c r="I41" s="279"/>
      <c r="J41" s="623"/>
      <c r="K41" s="623"/>
      <c r="L41" s="623"/>
      <c r="M41" s="623"/>
    </row>
    <row r="42" spans="1:13">
      <c r="A42" s="620" t="s">
        <v>768</v>
      </c>
      <c r="B42" s="621"/>
      <c r="C42" s="621"/>
      <c r="D42" s="621"/>
      <c r="E42" s="621"/>
      <c r="F42" s="622"/>
      <c r="G42" s="278"/>
      <c r="H42" s="279"/>
      <c r="I42" s="279"/>
      <c r="J42" s="623"/>
      <c r="K42" s="623"/>
      <c r="L42" s="623"/>
      <c r="M42" s="623"/>
    </row>
    <row r="43" spans="1:13">
      <c r="A43" s="630" t="s">
        <v>769</v>
      </c>
      <c r="B43" s="631"/>
      <c r="C43" s="631"/>
      <c r="D43" s="631"/>
      <c r="E43" s="631"/>
      <c r="F43" s="631"/>
      <c r="G43" s="280"/>
      <c r="H43" s="280"/>
      <c r="I43" s="280"/>
      <c r="J43" s="623"/>
      <c r="K43" s="623"/>
      <c r="L43" s="623"/>
      <c r="M43" s="623"/>
    </row>
    <row r="44" spans="1:13">
      <c r="A44" s="620" t="s">
        <v>770</v>
      </c>
      <c r="B44" s="621"/>
      <c r="C44" s="621"/>
      <c r="D44" s="621"/>
      <c r="E44" s="621"/>
      <c r="F44" s="622"/>
      <c r="G44" s="279"/>
      <c r="H44" s="278"/>
      <c r="I44" s="279"/>
      <c r="J44" s="623"/>
      <c r="K44" s="623"/>
      <c r="L44" s="623"/>
      <c r="M44" s="623"/>
    </row>
    <row r="45" spans="1:13">
      <c r="A45" s="620" t="s">
        <v>771</v>
      </c>
      <c r="B45" s="621"/>
      <c r="C45" s="621"/>
      <c r="D45" s="621"/>
      <c r="E45" s="621"/>
      <c r="F45" s="622"/>
      <c r="G45" s="278"/>
      <c r="H45" s="279"/>
      <c r="I45" s="279"/>
      <c r="J45" s="623"/>
      <c r="K45" s="623"/>
      <c r="L45" s="623"/>
      <c r="M45" s="623"/>
    </row>
    <row r="46" spans="1:13">
      <c r="A46" s="620" t="s">
        <v>772</v>
      </c>
      <c r="B46" s="621"/>
      <c r="C46" s="621"/>
      <c r="D46" s="621"/>
      <c r="E46" s="621"/>
      <c r="F46" s="622"/>
      <c r="G46" s="278"/>
      <c r="H46" s="279"/>
      <c r="I46" s="279"/>
      <c r="J46" s="623"/>
      <c r="K46" s="623"/>
      <c r="L46" s="623"/>
      <c r="M46" s="623"/>
    </row>
    <row r="47" spans="1:13">
      <c r="A47" s="620" t="s">
        <v>773</v>
      </c>
      <c r="B47" s="621"/>
      <c r="C47" s="621"/>
      <c r="D47" s="621"/>
      <c r="E47" s="621"/>
      <c r="F47" s="622"/>
      <c r="G47" s="278"/>
      <c r="H47" s="279"/>
      <c r="I47" s="279"/>
      <c r="J47" s="623"/>
      <c r="K47" s="623"/>
      <c r="L47" s="623"/>
      <c r="M47" s="623"/>
    </row>
    <row r="48" spans="1:13">
      <c r="A48" s="630" t="s">
        <v>774</v>
      </c>
      <c r="B48" s="631"/>
      <c r="C48" s="631"/>
      <c r="D48" s="631"/>
      <c r="E48" s="631"/>
      <c r="F48" s="631"/>
      <c r="G48" s="280"/>
      <c r="H48" s="280"/>
      <c r="I48" s="280"/>
      <c r="J48" s="623"/>
      <c r="K48" s="623"/>
      <c r="L48" s="623"/>
      <c r="M48" s="623"/>
    </row>
    <row r="49" spans="1:13">
      <c r="A49" s="620" t="s">
        <v>775</v>
      </c>
      <c r="B49" s="621"/>
      <c r="C49" s="621"/>
      <c r="D49" s="621"/>
      <c r="E49" s="621"/>
      <c r="F49" s="622"/>
      <c r="G49" s="278"/>
      <c r="H49" s="279"/>
      <c r="I49" s="279"/>
      <c r="J49" s="623"/>
      <c r="K49" s="623"/>
      <c r="L49" s="623"/>
      <c r="M49" s="623"/>
    </row>
    <row r="50" spans="1:13">
      <c r="A50" s="620" t="s">
        <v>776</v>
      </c>
      <c r="B50" s="621"/>
      <c r="C50" s="621"/>
      <c r="D50" s="621"/>
      <c r="E50" s="621"/>
      <c r="F50" s="622"/>
      <c r="G50" s="279"/>
      <c r="H50" s="278"/>
      <c r="I50" s="279"/>
      <c r="J50" s="623"/>
      <c r="K50" s="623"/>
      <c r="L50" s="623"/>
      <c r="M50" s="623"/>
    </row>
    <row r="51" spans="1:13">
      <c r="A51" s="630" t="s">
        <v>740</v>
      </c>
      <c r="B51" s="631"/>
      <c r="C51" s="631"/>
      <c r="D51" s="631"/>
      <c r="E51" s="631"/>
      <c r="F51" s="631"/>
      <c r="G51" s="638"/>
      <c r="H51" s="638"/>
      <c r="I51" s="638"/>
      <c r="J51" s="638"/>
      <c r="K51" s="638"/>
      <c r="L51" s="638"/>
      <c r="M51" s="639"/>
    </row>
    <row r="52" spans="1:13">
      <c r="A52" s="635" t="s">
        <v>777</v>
      </c>
      <c r="B52" s="636"/>
      <c r="C52" s="636"/>
      <c r="D52" s="636"/>
      <c r="E52" s="636"/>
      <c r="F52" s="636"/>
      <c r="G52" s="636"/>
      <c r="H52" s="636"/>
      <c r="I52" s="636"/>
      <c r="J52" s="636"/>
      <c r="K52" s="636"/>
      <c r="L52" s="636"/>
      <c r="M52" s="637"/>
    </row>
    <row r="53" spans="1:13">
      <c r="A53" s="635" t="s">
        <v>778</v>
      </c>
      <c r="B53" s="636"/>
      <c r="C53" s="636"/>
      <c r="D53" s="636"/>
      <c r="E53" s="636"/>
      <c r="F53" s="636"/>
      <c r="G53" s="636"/>
      <c r="H53" s="636"/>
      <c r="I53" s="636"/>
      <c r="J53" s="636"/>
      <c r="K53" s="636"/>
      <c r="L53" s="636"/>
      <c r="M53" s="637"/>
    </row>
    <row r="54" spans="1:13">
      <c r="A54" s="635" t="s">
        <v>779</v>
      </c>
      <c r="B54" s="636"/>
      <c r="C54" s="636"/>
      <c r="D54" s="636"/>
      <c r="E54" s="636"/>
      <c r="F54" s="636"/>
      <c r="G54" s="636"/>
      <c r="H54" s="636"/>
      <c r="I54" s="636"/>
      <c r="J54" s="636"/>
      <c r="K54" s="636"/>
      <c r="L54" s="636"/>
      <c r="M54" s="637"/>
    </row>
    <row r="55" spans="1:13">
      <c r="A55" s="635" t="s">
        <v>780</v>
      </c>
      <c r="B55" s="636"/>
      <c r="C55" s="636"/>
      <c r="D55" s="636"/>
      <c r="E55" s="636"/>
      <c r="F55" s="636"/>
      <c r="G55" s="636"/>
      <c r="H55" s="636"/>
      <c r="I55" s="636"/>
      <c r="J55" s="636"/>
      <c r="K55" s="636"/>
      <c r="L55" s="636"/>
      <c r="M55" s="637"/>
    </row>
    <row r="56" spans="1:13">
      <c r="A56" s="635" t="s">
        <v>701</v>
      </c>
      <c r="B56" s="636"/>
      <c r="C56" s="636"/>
      <c r="D56" s="636"/>
      <c r="E56" s="636"/>
      <c r="F56" s="636"/>
      <c r="G56" s="636"/>
      <c r="H56" s="636"/>
      <c r="I56" s="636"/>
      <c r="J56" s="636"/>
      <c r="K56" s="636"/>
      <c r="L56" s="636"/>
      <c r="M56" s="637"/>
    </row>
    <row r="57" spans="1:13">
      <c r="A57" s="635" t="s">
        <v>702</v>
      </c>
      <c r="B57" s="636"/>
      <c r="C57" s="636"/>
      <c r="D57" s="636"/>
      <c r="E57" s="636"/>
      <c r="F57" s="636"/>
      <c r="G57" s="636"/>
      <c r="H57" s="636"/>
      <c r="I57" s="636"/>
      <c r="J57" s="636"/>
      <c r="K57" s="636"/>
      <c r="L57" s="636"/>
      <c r="M57" s="637"/>
    </row>
    <row r="58" spans="1:13">
      <c r="A58" s="635" t="s">
        <v>703</v>
      </c>
      <c r="B58" s="636"/>
      <c r="C58" s="636"/>
      <c r="D58" s="636"/>
      <c r="E58" s="636"/>
      <c r="F58" s="636"/>
      <c r="G58" s="636"/>
      <c r="H58" s="636"/>
      <c r="I58" s="636"/>
      <c r="J58" s="636"/>
      <c r="K58" s="636"/>
      <c r="L58" s="636"/>
      <c r="M58" s="637"/>
    </row>
    <row r="59" spans="1:13">
      <c r="A59" s="635" t="s">
        <v>704</v>
      </c>
      <c r="B59" s="636"/>
      <c r="C59" s="636"/>
      <c r="D59" s="636"/>
      <c r="E59" s="636"/>
      <c r="F59" s="636"/>
      <c r="G59" s="636"/>
      <c r="H59" s="636"/>
      <c r="I59" s="636"/>
      <c r="J59" s="636"/>
      <c r="K59" s="636"/>
      <c r="L59" s="636"/>
      <c r="M59" s="637"/>
    </row>
    <row r="60" spans="1:13">
      <c r="A60" s="640" t="s">
        <v>749</v>
      </c>
      <c r="B60" s="641"/>
      <c r="C60" s="641"/>
      <c r="D60" s="641"/>
      <c r="E60" s="641"/>
      <c r="F60" s="641"/>
      <c r="G60" s="642"/>
      <c r="H60" s="642"/>
      <c r="I60" s="642"/>
      <c r="J60" s="642"/>
      <c r="K60" s="642"/>
      <c r="L60" s="642"/>
      <c r="M60" s="643"/>
    </row>
    <row r="61" spans="1:13">
      <c r="A61" s="635" t="s">
        <v>705</v>
      </c>
      <c r="B61" s="636"/>
      <c r="C61" s="636"/>
      <c r="D61" s="636"/>
      <c r="E61" s="636"/>
      <c r="F61" s="636"/>
      <c r="G61" s="636"/>
      <c r="H61" s="636"/>
      <c r="I61" s="636"/>
      <c r="J61" s="636"/>
      <c r="K61" s="636"/>
      <c r="L61" s="636"/>
      <c r="M61" s="637"/>
    </row>
    <row r="62" spans="1:13">
      <c r="A62" s="635" t="s">
        <v>706</v>
      </c>
      <c r="B62" s="636"/>
      <c r="C62" s="636"/>
      <c r="D62" s="636"/>
      <c r="E62" s="636"/>
      <c r="F62" s="636"/>
      <c r="G62" s="636"/>
      <c r="H62" s="636"/>
      <c r="I62" s="636"/>
      <c r="J62" s="636"/>
      <c r="K62" s="636"/>
      <c r="L62" s="636"/>
      <c r="M62" s="637"/>
    </row>
    <row r="63" spans="1:13">
      <c r="A63" s="635" t="s">
        <v>707</v>
      </c>
      <c r="B63" s="636"/>
      <c r="C63" s="636"/>
      <c r="D63" s="636"/>
      <c r="E63" s="636"/>
      <c r="F63" s="636"/>
      <c r="G63" s="636"/>
      <c r="H63" s="636"/>
      <c r="I63" s="636"/>
      <c r="J63" s="636"/>
      <c r="K63" s="636"/>
      <c r="L63" s="636"/>
      <c r="M63" s="637"/>
    </row>
    <row r="64" spans="1:13">
      <c r="A64" s="635" t="s">
        <v>708</v>
      </c>
      <c r="B64" s="636"/>
      <c r="C64" s="636"/>
      <c r="D64" s="636"/>
      <c r="E64" s="636"/>
      <c r="F64" s="636"/>
      <c r="G64" s="636"/>
      <c r="H64" s="636"/>
      <c r="I64" s="636"/>
      <c r="J64" s="636"/>
      <c r="K64" s="636"/>
      <c r="L64" s="636"/>
      <c r="M64" s="637"/>
    </row>
    <row r="65" spans="1:13">
      <c r="A65" s="640" t="s">
        <v>755</v>
      </c>
      <c r="B65" s="641"/>
      <c r="C65" s="641"/>
      <c r="D65" s="641"/>
      <c r="E65" s="641"/>
      <c r="F65" s="641"/>
      <c r="G65" s="642"/>
      <c r="H65" s="642"/>
      <c r="I65" s="642"/>
      <c r="J65" s="642"/>
      <c r="K65" s="642"/>
      <c r="L65" s="642"/>
      <c r="M65" s="643"/>
    </row>
    <row r="66" spans="1:13">
      <c r="A66" s="635" t="s">
        <v>709</v>
      </c>
      <c r="B66" s="636"/>
      <c r="C66" s="636"/>
      <c r="D66" s="636"/>
      <c r="E66" s="636"/>
      <c r="F66" s="636"/>
      <c r="G66" s="636"/>
      <c r="H66" s="636"/>
      <c r="I66" s="636"/>
      <c r="J66" s="636"/>
      <c r="K66" s="636"/>
      <c r="L66" s="636"/>
      <c r="M66" s="637"/>
    </row>
    <row r="67" spans="1:13">
      <c r="A67" s="635" t="s">
        <v>710</v>
      </c>
      <c r="B67" s="636"/>
      <c r="C67" s="636"/>
      <c r="D67" s="636"/>
      <c r="E67" s="636"/>
      <c r="F67" s="636"/>
      <c r="G67" s="636"/>
      <c r="H67" s="636"/>
      <c r="I67" s="636"/>
      <c r="J67" s="636"/>
      <c r="K67" s="636"/>
      <c r="L67" s="636"/>
      <c r="M67" s="637"/>
    </row>
    <row r="68" spans="1:13">
      <c r="A68" s="635" t="s">
        <v>711</v>
      </c>
      <c r="B68" s="636"/>
      <c r="C68" s="636"/>
      <c r="D68" s="636"/>
      <c r="E68" s="636"/>
      <c r="F68" s="636"/>
      <c r="G68" s="636"/>
      <c r="H68" s="636"/>
      <c r="I68" s="636"/>
      <c r="J68" s="636"/>
      <c r="K68" s="636"/>
      <c r="L68" s="636"/>
      <c r="M68" s="637"/>
    </row>
    <row r="69" spans="1:13">
      <c r="A69" s="635" t="s">
        <v>712</v>
      </c>
      <c r="B69" s="636"/>
      <c r="C69" s="636"/>
      <c r="D69" s="636"/>
      <c r="E69" s="636"/>
      <c r="F69" s="636"/>
      <c r="G69" s="636"/>
      <c r="H69" s="636"/>
      <c r="I69" s="636"/>
      <c r="J69" s="636"/>
      <c r="K69" s="636"/>
      <c r="L69" s="636"/>
      <c r="M69" s="637"/>
    </row>
    <row r="70" spans="1:13">
      <c r="A70" s="635" t="s">
        <v>713</v>
      </c>
      <c r="B70" s="636"/>
      <c r="C70" s="636"/>
      <c r="D70" s="636"/>
      <c r="E70" s="636"/>
      <c r="F70" s="636"/>
      <c r="G70" s="636"/>
      <c r="H70" s="636"/>
      <c r="I70" s="636"/>
      <c r="J70" s="636"/>
      <c r="K70" s="636"/>
      <c r="L70" s="636"/>
      <c r="M70" s="637"/>
    </row>
    <row r="71" spans="1:13">
      <c r="A71" s="635" t="s">
        <v>714</v>
      </c>
      <c r="B71" s="636"/>
      <c r="C71" s="636"/>
      <c r="D71" s="636"/>
      <c r="E71" s="636"/>
      <c r="F71" s="636"/>
      <c r="G71" s="636"/>
      <c r="H71" s="636"/>
      <c r="I71" s="636"/>
      <c r="J71" s="636"/>
      <c r="K71" s="636"/>
      <c r="L71" s="636"/>
      <c r="M71" s="637"/>
    </row>
    <row r="72" spans="1:13">
      <c r="A72" s="635" t="s">
        <v>715</v>
      </c>
      <c r="B72" s="636"/>
      <c r="C72" s="636"/>
      <c r="D72" s="636"/>
      <c r="E72" s="636"/>
      <c r="F72" s="636"/>
      <c r="G72" s="636"/>
      <c r="H72" s="636"/>
      <c r="I72" s="636"/>
      <c r="J72" s="636"/>
      <c r="K72" s="636"/>
      <c r="L72" s="636"/>
      <c r="M72" s="637"/>
    </row>
    <row r="73" spans="1:13">
      <c r="A73" s="635" t="s">
        <v>716</v>
      </c>
      <c r="B73" s="636"/>
      <c r="C73" s="636"/>
      <c r="D73" s="636"/>
      <c r="E73" s="636"/>
      <c r="F73" s="636"/>
      <c r="G73" s="636"/>
      <c r="H73" s="636"/>
      <c r="I73" s="636"/>
      <c r="J73" s="636"/>
      <c r="K73" s="636"/>
      <c r="L73" s="636"/>
      <c r="M73" s="637"/>
    </row>
    <row r="74" spans="1:13">
      <c r="A74" s="635" t="s">
        <v>717</v>
      </c>
      <c r="B74" s="636"/>
      <c r="C74" s="636"/>
      <c r="D74" s="636"/>
      <c r="E74" s="636"/>
      <c r="F74" s="636"/>
      <c r="G74" s="636"/>
      <c r="H74" s="636"/>
      <c r="I74" s="636"/>
      <c r="J74" s="636"/>
      <c r="K74" s="636"/>
      <c r="L74" s="636"/>
      <c r="M74" s="637"/>
    </row>
    <row r="75" spans="1:13">
      <c r="A75" s="640" t="s">
        <v>683</v>
      </c>
      <c r="B75" s="641"/>
      <c r="C75" s="641"/>
      <c r="D75" s="641"/>
      <c r="E75" s="641"/>
      <c r="F75" s="641"/>
      <c r="G75" s="642"/>
      <c r="H75" s="642"/>
      <c r="I75" s="642"/>
      <c r="J75" s="642"/>
      <c r="K75" s="642"/>
      <c r="L75" s="642"/>
      <c r="M75" s="643"/>
    </row>
    <row r="76" spans="1:13">
      <c r="A76" s="635" t="s">
        <v>718</v>
      </c>
      <c r="B76" s="636"/>
      <c r="C76" s="636"/>
      <c r="D76" s="636"/>
      <c r="E76" s="636"/>
      <c r="F76" s="636"/>
      <c r="G76" s="636"/>
      <c r="H76" s="636"/>
      <c r="I76" s="636"/>
      <c r="J76" s="636"/>
      <c r="K76" s="636"/>
      <c r="L76" s="636"/>
      <c r="M76" s="637"/>
    </row>
    <row r="77" spans="1:13">
      <c r="A77" s="635" t="s">
        <v>719</v>
      </c>
      <c r="B77" s="636"/>
      <c r="C77" s="636"/>
      <c r="D77" s="636"/>
      <c r="E77" s="636"/>
      <c r="F77" s="636"/>
      <c r="G77" s="636"/>
      <c r="H77" s="636"/>
      <c r="I77" s="636"/>
      <c r="J77" s="636"/>
      <c r="K77" s="636"/>
      <c r="L77" s="636"/>
      <c r="M77" s="637"/>
    </row>
    <row r="78" spans="1:13">
      <c r="A78" s="635" t="s">
        <v>720</v>
      </c>
      <c r="B78" s="636"/>
      <c r="C78" s="636"/>
      <c r="D78" s="636"/>
      <c r="E78" s="636"/>
      <c r="F78" s="636"/>
      <c r="G78" s="636"/>
      <c r="H78" s="636"/>
      <c r="I78" s="636"/>
      <c r="J78" s="636"/>
      <c r="K78" s="636"/>
      <c r="L78" s="636"/>
      <c r="M78" s="637"/>
    </row>
    <row r="79" spans="1:13">
      <c r="A79" s="635" t="s">
        <v>721</v>
      </c>
      <c r="B79" s="636"/>
      <c r="C79" s="636"/>
      <c r="D79" s="636"/>
      <c r="E79" s="636"/>
      <c r="F79" s="636"/>
      <c r="G79" s="636"/>
      <c r="H79" s="636"/>
      <c r="I79" s="636"/>
      <c r="J79" s="636"/>
      <c r="K79" s="636"/>
      <c r="L79" s="636"/>
      <c r="M79" s="637"/>
    </row>
    <row r="80" spans="1:13">
      <c r="A80" s="635" t="s">
        <v>722</v>
      </c>
      <c r="B80" s="636"/>
      <c r="C80" s="636"/>
      <c r="D80" s="636"/>
      <c r="E80" s="636"/>
      <c r="F80" s="636"/>
      <c r="G80" s="636"/>
      <c r="H80" s="636"/>
      <c r="I80" s="636"/>
      <c r="J80" s="636"/>
      <c r="K80" s="636"/>
      <c r="L80" s="636"/>
      <c r="M80" s="637"/>
    </row>
    <row r="81" spans="1:13">
      <c r="A81" s="640" t="s">
        <v>769</v>
      </c>
      <c r="B81" s="641"/>
      <c r="C81" s="641"/>
      <c r="D81" s="641"/>
      <c r="E81" s="641"/>
      <c r="F81" s="641"/>
      <c r="G81" s="642"/>
      <c r="H81" s="642"/>
      <c r="I81" s="642"/>
      <c r="J81" s="642"/>
      <c r="K81" s="642"/>
      <c r="L81" s="642"/>
      <c r="M81" s="643"/>
    </row>
    <row r="82" spans="1:13">
      <c r="A82" s="635" t="s">
        <v>723</v>
      </c>
      <c r="B82" s="636"/>
      <c r="C82" s="636"/>
      <c r="D82" s="636"/>
      <c r="E82" s="636"/>
      <c r="F82" s="636"/>
      <c r="G82" s="636"/>
      <c r="H82" s="636"/>
      <c r="I82" s="636"/>
      <c r="J82" s="636"/>
      <c r="K82" s="636"/>
      <c r="L82" s="636"/>
      <c r="M82" s="637"/>
    </row>
    <row r="83" spans="1:13">
      <c r="A83" s="635" t="s">
        <v>724</v>
      </c>
      <c r="B83" s="636"/>
      <c r="C83" s="636"/>
      <c r="D83" s="636"/>
      <c r="E83" s="636"/>
      <c r="F83" s="636"/>
      <c r="G83" s="636"/>
      <c r="H83" s="636"/>
      <c r="I83" s="636"/>
      <c r="J83" s="636"/>
      <c r="K83" s="636"/>
      <c r="L83" s="636"/>
      <c r="M83" s="637"/>
    </row>
    <row r="84" spans="1:13">
      <c r="A84" s="635" t="s">
        <v>725</v>
      </c>
      <c r="B84" s="636"/>
      <c r="C84" s="636"/>
      <c r="D84" s="636"/>
      <c r="E84" s="636"/>
      <c r="F84" s="636"/>
      <c r="G84" s="636"/>
      <c r="H84" s="636"/>
      <c r="I84" s="636"/>
      <c r="J84" s="636"/>
      <c r="K84" s="636"/>
      <c r="L84" s="636"/>
      <c r="M84" s="637"/>
    </row>
    <row r="85" spans="1:13">
      <c r="A85" s="635" t="s">
        <v>726</v>
      </c>
      <c r="B85" s="636"/>
      <c r="C85" s="636"/>
      <c r="D85" s="636"/>
      <c r="E85" s="636"/>
      <c r="F85" s="636"/>
      <c r="G85" s="636"/>
      <c r="H85" s="636"/>
      <c r="I85" s="636"/>
      <c r="J85" s="636"/>
      <c r="K85" s="636"/>
      <c r="L85" s="636"/>
      <c r="M85" s="637"/>
    </row>
    <row r="86" spans="1:13">
      <c r="A86" s="640" t="s">
        <v>774</v>
      </c>
      <c r="B86" s="641"/>
      <c r="C86" s="641"/>
      <c r="D86" s="641"/>
      <c r="E86" s="641"/>
      <c r="F86" s="641"/>
      <c r="G86" s="642"/>
      <c r="H86" s="642"/>
      <c r="I86" s="642"/>
      <c r="J86" s="642"/>
      <c r="K86" s="642"/>
      <c r="L86" s="642"/>
      <c r="M86" s="643"/>
    </row>
    <row r="87" spans="1:13">
      <c r="A87" s="635" t="s">
        <v>727</v>
      </c>
      <c r="B87" s="636"/>
      <c r="C87" s="636"/>
      <c r="D87" s="636"/>
      <c r="E87" s="636"/>
      <c r="F87" s="636"/>
      <c r="G87" s="636"/>
      <c r="H87" s="636"/>
      <c r="I87" s="636"/>
      <c r="J87" s="636"/>
      <c r="K87" s="636"/>
      <c r="L87" s="636"/>
      <c r="M87" s="637"/>
    </row>
    <row r="88" spans="1:13">
      <c r="A88" s="635" t="s">
        <v>728</v>
      </c>
      <c r="B88" s="636"/>
      <c r="C88" s="636"/>
      <c r="D88" s="636"/>
      <c r="E88" s="636"/>
      <c r="F88" s="636"/>
      <c r="G88" s="636"/>
      <c r="H88" s="636"/>
      <c r="I88" s="636"/>
      <c r="J88" s="636"/>
      <c r="K88" s="636"/>
      <c r="L88" s="636"/>
      <c r="M88" s="637"/>
    </row>
    <row r="89" spans="1:13">
      <c r="A89" s="644" t="s">
        <v>781</v>
      </c>
      <c r="B89" s="645"/>
      <c r="C89" s="645"/>
      <c r="D89" s="645"/>
      <c r="E89" s="645"/>
      <c r="F89" s="645"/>
      <c r="G89" s="645"/>
      <c r="H89" s="645"/>
      <c r="I89" s="645"/>
      <c r="J89" s="645"/>
      <c r="K89" s="645"/>
      <c r="L89" s="645"/>
      <c r="M89" s="646"/>
    </row>
    <row r="90" spans="1:13">
      <c r="A90" s="647" t="s">
        <v>634</v>
      </c>
      <c r="B90" s="647"/>
      <c r="C90" s="647"/>
      <c r="D90" s="647"/>
      <c r="E90" s="647"/>
      <c r="F90" s="647"/>
      <c r="G90" s="647"/>
      <c r="H90" s="647"/>
      <c r="I90" s="647"/>
      <c r="J90" s="647"/>
      <c r="K90" s="647"/>
      <c r="L90" s="647"/>
      <c r="M90" s="647"/>
    </row>
    <row r="91" spans="1:13">
      <c r="A91" s="647" t="s">
        <v>634</v>
      </c>
      <c r="B91" s="647"/>
      <c r="C91" s="647"/>
      <c r="D91" s="647"/>
      <c r="E91" s="647"/>
      <c r="F91" s="647"/>
      <c r="G91" s="647"/>
      <c r="H91" s="647"/>
      <c r="I91" s="647"/>
      <c r="J91" s="647"/>
      <c r="K91" s="647"/>
      <c r="L91" s="647"/>
      <c r="M91" s="647"/>
    </row>
    <row r="92" spans="1:13">
      <c r="A92" s="647" t="s">
        <v>634</v>
      </c>
      <c r="B92" s="647"/>
      <c r="C92" s="647"/>
      <c r="D92" s="647"/>
      <c r="E92" s="647"/>
      <c r="F92" s="647"/>
      <c r="G92" s="647"/>
      <c r="H92" s="647"/>
      <c r="I92" s="647"/>
      <c r="J92" s="647"/>
      <c r="K92" s="647"/>
      <c r="L92" s="647"/>
      <c r="M92" s="647"/>
    </row>
    <row r="93" spans="1:13">
      <c r="A93" s="647" t="s">
        <v>634</v>
      </c>
      <c r="B93" s="647"/>
      <c r="C93" s="647"/>
      <c r="D93" s="647"/>
      <c r="E93" s="647"/>
      <c r="F93" s="647"/>
      <c r="G93" s="647"/>
      <c r="H93" s="647"/>
      <c r="I93" s="647"/>
      <c r="J93" s="647"/>
      <c r="K93" s="647"/>
      <c r="L93" s="647"/>
      <c r="M93" s="647"/>
    </row>
    <row r="94" spans="1:13">
      <c r="A94" s="647" t="s">
        <v>634</v>
      </c>
      <c r="B94" s="647"/>
      <c r="C94" s="647"/>
      <c r="D94" s="647"/>
      <c r="E94" s="647"/>
      <c r="F94" s="647"/>
      <c r="G94" s="647"/>
      <c r="H94" s="647"/>
      <c r="I94" s="647"/>
      <c r="J94" s="647"/>
      <c r="K94" s="647"/>
      <c r="L94" s="647"/>
      <c r="M94" s="647"/>
    </row>
    <row r="95" spans="1:13">
      <c r="A95" s="647" t="s">
        <v>634</v>
      </c>
      <c r="B95" s="647"/>
      <c r="C95" s="647"/>
      <c r="D95" s="647"/>
      <c r="E95" s="647"/>
      <c r="F95" s="647"/>
      <c r="G95" s="647"/>
      <c r="H95" s="647"/>
      <c r="I95" s="647"/>
      <c r="J95" s="647"/>
      <c r="K95" s="647"/>
      <c r="L95" s="647"/>
      <c r="M95" s="647"/>
    </row>
    <row r="96" spans="1:13">
      <c r="A96" s="647" t="s">
        <v>634</v>
      </c>
      <c r="B96" s="647"/>
      <c r="C96" s="647"/>
      <c r="D96" s="647"/>
      <c r="E96" s="647"/>
      <c r="F96" s="647"/>
      <c r="G96" s="647"/>
      <c r="H96" s="647"/>
      <c r="I96" s="647"/>
      <c r="J96" s="647"/>
      <c r="K96" s="647"/>
      <c r="L96" s="647"/>
      <c r="M96" s="647"/>
    </row>
    <row r="97" spans="1:13">
      <c r="A97" s="647" t="s">
        <v>634</v>
      </c>
      <c r="B97" s="647"/>
      <c r="C97" s="647"/>
      <c r="D97" s="647"/>
      <c r="E97" s="647"/>
      <c r="F97" s="647"/>
      <c r="G97" s="647"/>
      <c r="H97" s="647"/>
      <c r="I97" s="647"/>
      <c r="J97" s="647"/>
      <c r="K97" s="647"/>
      <c r="L97" s="647"/>
      <c r="M97" s="647"/>
    </row>
    <row r="98" spans="1:13">
      <c r="A98" s="647" t="s">
        <v>634</v>
      </c>
      <c r="B98" s="647"/>
      <c r="C98" s="647"/>
      <c r="D98" s="647"/>
      <c r="E98" s="647"/>
      <c r="F98" s="647"/>
      <c r="G98" s="647"/>
      <c r="H98" s="647"/>
      <c r="I98" s="647"/>
      <c r="J98" s="647"/>
      <c r="K98" s="647"/>
      <c r="L98" s="647"/>
      <c r="M98" s="647"/>
    </row>
    <row r="99" spans="1:13">
      <c r="A99" s="647" t="s">
        <v>634</v>
      </c>
      <c r="B99" s="647"/>
      <c r="C99" s="647"/>
      <c r="D99" s="647"/>
      <c r="E99" s="647"/>
      <c r="F99" s="647"/>
      <c r="G99" s="647"/>
      <c r="H99" s="647"/>
      <c r="I99" s="647"/>
      <c r="J99" s="647"/>
      <c r="K99" s="647"/>
      <c r="L99" s="647"/>
      <c r="M99" s="647"/>
    </row>
    <row r="100" spans="1:13">
      <c r="A100" s="651" t="s">
        <v>634</v>
      </c>
      <c r="B100" s="651"/>
      <c r="C100" s="651"/>
      <c r="D100" s="651"/>
      <c r="E100" s="651"/>
      <c r="F100" s="651"/>
      <c r="G100" s="651"/>
      <c r="H100" s="651"/>
      <c r="I100" s="651"/>
      <c r="J100" s="651"/>
      <c r="K100" s="651"/>
      <c r="L100" s="651"/>
      <c r="M100" s="651"/>
    </row>
    <row r="101" spans="1:13">
      <c r="A101" s="648" t="s">
        <v>730</v>
      </c>
      <c r="B101" s="648"/>
      <c r="C101" s="648"/>
      <c r="D101" s="649"/>
      <c r="E101" s="649"/>
      <c r="F101" s="649"/>
      <c r="G101" s="649"/>
      <c r="H101" s="649"/>
      <c r="I101" s="271"/>
      <c r="J101" s="498" t="s">
        <v>731</v>
      </c>
      <c r="K101" s="650" t="s">
        <v>634</v>
      </c>
      <c r="L101" s="650"/>
      <c r="M101" s="650"/>
    </row>
    <row r="102" spans="1:13">
      <c r="A102" s="498"/>
      <c r="B102" s="498"/>
      <c r="C102" s="498"/>
      <c r="D102" s="282"/>
      <c r="E102" s="282"/>
      <c r="F102" s="282"/>
      <c r="G102" s="282"/>
      <c r="H102" s="282"/>
      <c r="I102" s="271"/>
      <c r="J102" s="498"/>
      <c r="K102" s="283"/>
      <c r="L102" s="283"/>
      <c r="M102" s="283"/>
    </row>
    <row r="103" spans="1:13">
      <c r="A103" s="648" t="s">
        <v>732</v>
      </c>
      <c r="B103" s="648"/>
      <c r="C103" s="648"/>
      <c r="D103" s="649"/>
      <c r="E103" s="649"/>
      <c r="F103" s="649"/>
      <c r="G103" s="649"/>
      <c r="H103" s="649"/>
      <c r="I103" s="271"/>
      <c r="J103" s="271"/>
      <c r="K103" s="271"/>
      <c r="L103" s="271"/>
      <c r="M103" s="271"/>
    </row>
    <row r="104" spans="1:13">
      <c r="A104" s="216"/>
      <c r="B104" s="216"/>
      <c r="C104" s="216"/>
      <c r="D104" s="216"/>
      <c r="E104" s="216"/>
      <c r="F104" s="216"/>
      <c r="G104" s="256"/>
      <c r="H104" s="256"/>
      <c r="I104" s="256"/>
      <c r="J104" s="216"/>
      <c r="K104" s="216"/>
      <c r="L104" s="216"/>
      <c r="M104" s="216"/>
    </row>
  </sheetData>
  <mergeCells count="150">
    <mergeCell ref="A101:C101"/>
    <mergeCell ref="D101:H101"/>
    <mergeCell ref="K101:M101"/>
    <mergeCell ref="A103:C103"/>
    <mergeCell ref="D103:H103"/>
    <mergeCell ref="A95:M95"/>
    <mergeCell ref="A96:M96"/>
    <mergeCell ref="A97:M97"/>
    <mergeCell ref="A98:M98"/>
    <mergeCell ref="A99:M99"/>
    <mergeCell ref="A100:M100"/>
    <mergeCell ref="A89:M89"/>
    <mergeCell ref="A90:M90"/>
    <mergeCell ref="A91:M91"/>
    <mergeCell ref="A92:M92"/>
    <mergeCell ref="A93:M93"/>
    <mergeCell ref="A94:M94"/>
    <mergeCell ref="A83:M83"/>
    <mergeCell ref="A84:M84"/>
    <mergeCell ref="A85:M85"/>
    <mergeCell ref="A86:M86"/>
    <mergeCell ref="A87:M87"/>
    <mergeCell ref="A88:M88"/>
    <mergeCell ref="A77:M77"/>
    <mergeCell ref="A78:M78"/>
    <mergeCell ref="A79:M79"/>
    <mergeCell ref="A80:M80"/>
    <mergeCell ref="A81:M81"/>
    <mergeCell ref="A82:M82"/>
    <mergeCell ref="A71:M71"/>
    <mergeCell ref="A72:M72"/>
    <mergeCell ref="A73:M73"/>
    <mergeCell ref="A74:M74"/>
    <mergeCell ref="A75:M75"/>
    <mergeCell ref="A76:M76"/>
    <mergeCell ref="A65:M65"/>
    <mergeCell ref="A66:M66"/>
    <mergeCell ref="A67:M67"/>
    <mergeCell ref="A68:M68"/>
    <mergeCell ref="A69:M69"/>
    <mergeCell ref="A70:M70"/>
    <mergeCell ref="A59:M59"/>
    <mergeCell ref="A60:M60"/>
    <mergeCell ref="A61:M61"/>
    <mergeCell ref="A62:M62"/>
    <mergeCell ref="A63:M63"/>
    <mergeCell ref="A64:M64"/>
    <mergeCell ref="A53:M53"/>
    <mergeCell ref="A54:M54"/>
    <mergeCell ref="A55:M55"/>
    <mergeCell ref="A56:M56"/>
    <mergeCell ref="A57:M57"/>
    <mergeCell ref="A58:M58"/>
    <mergeCell ref="A49:F49"/>
    <mergeCell ref="J49:M49"/>
    <mergeCell ref="A50:F50"/>
    <mergeCell ref="J50:M50"/>
    <mergeCell ref="A51:M51"/>
    <mergeCell ref="A52:M52"/>
    <mergeCell ref="A46:F46"/>
    <mergeCell ref="J46:M46"/>
    <mergeCell ref="A47:F47"/>
    <mergeCell ref="J47:M47"/>
    <mergeCell ref="A48:F48"/>
    <mergeCell ref="J48:M48"/>
    <mergeCell ref="A43:F43"/>
    <mergeCell ref="J43:M43"/>
    <mergeCell ref="A44:F44"/>
    <mergeCell ref="J44:M44"/>
    <mergeCell ref="A45:F45"/>
    <mergeCell ref="J45:M45"/>
    <mergeCell ref="A40:F40"/>
    <mergeCell ref="J40:M40"/>
    <mergeCell ref="A41:F41"/>
    <mergeCell ref="J41:M41"/>
    <mergeCell ref="A42:F42"/>
    <mergeCell ref="J42:M42"/>
    <mergeCell ref="A37:F37"/>
    <mergeCell ref="J37:M37"/>
    <mergeCell ref="A38:F38"/>
    <mergeCell ref="J38:M38"/>
    <mergeCell ref="A39:F39"/>
    <mergeCell ref="J39:M39"/>
    <mergeCell ref="A34:F34"/>
    <mergeCell ref="J34:M34"/>
    <mergeCell ref="A35:F35"/>
    <mergeCell ref="J35:M35"/>
    <mergeCell ref="A36:F36"/>
    <mergeCell ref="J36:M36"/>
    <mergeCell ref="A31:F31"/>
    <mergeCell ref="J31:M31"/>
    <mergeCell ref="A32:F32"/>
    <mergeCell ref="J32:M32"/>
    <mergeCell ref="A33:F33"/>
    <mergeCell ref="J33:M33"/>
    <mergeCell ref="A28:F28"/>
    <mergeCell ref="J28:M28"/>
    <mergeCell ref="A29:F29"/>
    <mergeCell ref="J29:M29"/>
    <mergeCell ref="A30:F30"/>
    <mergeCell ref="J30:M30"/>
    <mergeCell ref="A25:F25"/>
    <mergeCell ref="J25:M25"/>
    <mergeCell ref="A26:F26"/>
    <mergeCell ref="J26:M26"/>
    <mergeCell ref="A27:F27"/>
    <mergeCell ref="J27:M27"/>
    <mergeCell ref="A22:F22"/>
    <mergeCell ref="J22:M22"/>
    <mergeCell ref="A23:F23"/>
    <mergeCell ref="J23:M23"/>
    <mergeCell ref="A24:F24"/>
    <mergeCell ref="J24:M24"/>
    <mergeCell ref="A19:F19"/>
    <mergeCell ref="J19:M19"/>
    <mergeCell ref="A20:F20"/>
    <mergeCell ref="J20:M20"/>
    <mergeCell ref="A21:F21"/>
    <mergeCell ref="J21:M21"/>
    <mergeCell ref="A16:F16"/>
    <mergeCell ref="J16:M16"/>
    <mergeCell ref="A17:F17"/>
    <mergeCell ref="J17:M17"/>
    <mergeCell ref="A18:F18"/>
    <mergeCell ref="J18:M18"/>
    <mergeCell ref="A13:F13"/>
    <mergeCell ref="J13:M13"/>
    <mergeCell ref="A14:F14"/>
    <mergeCell ref="J14:M14"/>
    <mergeCell ref="A15:F15"/>
    <mergeCell ref="J15:M15"/>
    <mergeCell ref="B11:C11"/>
    <mergeCell ref="G11:H11"/>
    <mergeCell ref="J11:K11"/>
    <mergeCell ref="C7:I7"/>
    <mergeCell ref="J7:M7"/>
    <mergeCell ref="A8:M8"/>
    <mergeCell ref="B9:C9"/>
    <mergeCell ref="G9:H9"/>
    <mergeCell ref="J9:K9"/>
    <mergeCell ref="A1:M1"/>
    <mergeCell ref="A2:M2"/>
    <mergeCell ref="C4:F4"/>
    <mergeCell ref="J4:M4"/>
    <mergeCell ref="C6:F6"/>
    <mergeCell ref="G6:I6"/>
    <mergeCell ref="J6:M6"/>
    <mergeCell ref="B10:C10"/>
    <mergeCell ref="G10:H10"/>
    <mergeCell ref="J10:K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C10"/>
  <sheetViews>
    <sheetView zoomScaleNormal="100" workbookViewId="0">
      <selection activeCell="A20" sqref="A20"/>
    </sheetView>
  </sheetViews>
  <sheetFormatPr defaultColWidth="9" defaultRowHeight="15.75"/>
  <cols>
    <col min="1" max="1" width="19" style="40" customWidth="1"/>
    <col min="2" max="2" width="40.375" style="4" customWidth="1"/>
    <col min="3" max="3" width="52.625" style="4" customWidth="1"/>
    <col min="4" max="16384" width="9" style="4"/>
  </cols>
  <sheetData>
    <row r="1" spans="1:3" ht="23.25" customHeight="1">
      <c r="A1" s="652" t="s">
        <v>782</v>
      </c>
      <c r="B1" s="652"/>
      <c r="C1" s="652"/>
    </row>
    <row r="2" spans="1:3" ht="23.25" customHeight="1">
      <c r="A2" s="653" t="s">
        <v>783</v>
      </c>
      <c r="B2" s="653"/>
      <c r="C2" s="653"/>
    </row>
    <row r="3" spans="1:3" ht="40.5" customHeight="1">
      <c r="A3" s="482" t="s">
        <v>784</v>
      </c>
      <c r="B3" s="536" t="s">
        <v>785</v>
      </c>
      <c r="C3" s="536"/>
    </row>
    <row r="4" spans="1:3" ht="58.5" customHeight="1">
      <c r="A4" s="482" t="s">
        <v>786</v>
      </c>
      <c r="B4" s="536" t="s">
        <v>787</v>
      </c>
      <c r="C4" s="536"/>
    </row>
    <row r="5" spans="1:3" ht="56.25" customHeight="1">
      <c r="A5" s="482" t="s">
        <v>788</v>
      </c>
      <c r="B5" s="654" t="s">
        <v>789</v>
      </c>
      <c r="C5" s="536"/>
    </row>
    <row r="6" spans="1:3" ht="62.25" customHeight="1">
      <c r="A6" s="482" t="s">
        <v>790</v>
      </c>
      <c r="B6" s="543" t="s">
        <v>791</v>
      </c>
      <c r="C6" s="543"/>
    </row>
    <row r="7" spans="1:3" ht="75.75" customHeight="1">
      <c r="A7" s="482" t="s">
        <v>792</v>
      </c>
      <c r="B7" s="543" t="s">
        <v>793</v>
      </c>
      <c r="C7" s="543"/>
    </row>
    <row r="8" spans="1:3" ht="69" customHeight="1">
      <c r="A8" s="482" t="s">
        <v>794</v>
      </c>
      <c r="B8" s="543" t="s">
        <v>795</v>
      </c>
      <c r="C8" s="543"/>
    </row>
    <row r="9" spans="1:3" ht="52.5" customHeight="1">
      <c r="A9" s="482" t="s">
        <v>796</v>
      </c>
      <c r="B9" s="543" t="s">
        <v>797</v>
      </c>
      <c r="C9" s="543"/>
    </row>
    <row r="10" spans="1:3" ht="93" customHeight="1">
      <c r="A10" s="482" t="s">
        <v>798</v>
      </c>
      <c r="B10" s="655" t="s">
        <v>799</v>
      </c>
      <c r="C10" s="543"/>
    </row>
  </sheetData>
  <mergeCells count="10">
    <mergeCell ref="B7:C7"/>
    <mergeCell ref="B8:C8"/>
    <mergeCell ref="B9:C9"/>
    <mergeCell ref="B10:C10"/>
    <mergeCell ref="B6:C6"/>
    <mergeCell ref="A1:C1"/>
    <mergeCell ref="A2:C2"/>
    <mergeCell ref="B3:C3"/>
    <mergeCell ref="B4:C4"/>
    <mergeCell ref="B5:C5"/>
  </mergeCells>
  <pageMargins left="0.7" right="0.7" top="0.75" bottom="0.75" header="0.3" footer="0.3"/>
  <pageSetup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L11"/>
  <sheetViews>
    <sheetView zoomScaleNormal="100" workbookViewId="0">
      <selection activeCell="A20" sqref="A20"/>
    </sheetView>
  </sheetViews>
  <sheetFormatPr defaultColWidth="9" defaultRowHeight="15.75"/>
  <cols>
    <col min="1" max="1" width="106.125" style="44" customWidth="1"/>
    <col min="2" max="16384" width="9" style="44"/>
  </cols>
  <sheetData>
    <row r="1" spans="1:12" ht="30" customHeight="1">
      <c r="A1" s="185" t="s">
        <v>800</v>
      </c>
    </row>
    <row r="2" spans="1:12" ht="35.1" customHeight="1">
      <c r="A2" s="186" t="s">
        <v>801</v>
      </c>
    </row>
    <row r="3" spans="1:12" ht="35.1" customHeight="1">
      <c r="A3" s="186" t="s">
        <v>802</v>
      </c>
    </row>
    <row r="4" spans="1:12" ht="35.1" customHeight="1">
      <c r="A4" s="187" t="s">
        <v>803</v>
      </c>
    </row>
    <row r="5" spans="1:12" ht="35.1" customHeight="1">
      <c r="A5" s="186" t="s">
        <v>804</v>
      </c>
    </row>
    <row r="6" spans="1:12" ht="35.1" customHeight="1">
      <c r="A6" s="188" t="s">
        <v>805</v>
      </c>
    </row>
    <row r="7" spans="1:12" ht="35.1" customHeight="1">
      <c r="A7" s="188" t="s">
        <v>806</v>
      </c>
    </row>
    <row r="8" spans="1:12" ht="35.1" customHeight="1">
      <c r="A8" s="188" t="s">
        <v>807</v>
      </c>
    </row>
    <row r="9" spans="1:12" ht="35.1" customHeight="1">
      <c r="A9" s="189" t="s">
        <v>808</v>
      </c>
    </row>
    <row r="10" spans="1:12" ht="40.5" customHeight="1">
      <c r="A10" s="190" t="s">
        <v>809</v>
      </c>
      <c r="B10" s="476"/>
      <c r="C10" s="476"/>
      <c r="D10" s="476"/>
      <c r="E10" s="476"/>
      <c r="F10" s="476"/>
      <c r="G10" s="476"/>
      <c r="H10" s="476"/>
      <c r="I10" s="476"/>
      <c r="J10" s="476"/>
      <c r="K10" s="476"/>
      <c r="L10" s="476"/>
    </row>
    <row r="11" spans="1:12" ht="43.5" customHeight="1">
      <c r="A11" s="132" t="s">
        <v>810</v>
      </c>
      <c r="B11" s="476"/>
      <c r="C11" s="476"/>
      <c r="D11" s="476"/>
      <c r="E11" s="476"/>
      <c r="F11" s="476"/>
      <c r="G11" s="476"/>
      <c r="H11" s="476"/>
      <c r="I11" s="476"/>
      <c r="J11" s="476"/>
      <c r="K11" s="476"/>
      <c r="L11" s="476"/>
    </row>
  </sheetData>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11"/>
  <sheetViews>
    <sheetView topLeftCell="A7" zoomScaleNormal="100" workbookViewId="0">
      <selection activeCell="C8" sqref="C8"/>
    </sheetView>
  </sheetViews>
  <sheetFormatPr defaultColWidth="102.125" defaultRowHeight="54.75" customHeight="1"/>
  <cols>
    <col min="1" max="1" width="101.875" style="4" bestFit="1" customWidth="1"/>
    <col min="2" max="2" width="33.375" style="4" customWidth="1"/>
    <col min="3" max="3" width="37.625" style="4" customWidth="1"/>
    <col min="4" max="16384" width="102.125" style="4"/>
  </cols>
  <sheetData>
    <row r="1" spans="1:3" ht="36" customHeight="1" thickBot="1">
      <c r="A1" s="319" t="s">
        <v>27</v>
      </c>
      <c r="B1" s="483"/>
      <c r="C1" s="483"/>
    </row>
    <row r="2" spans="1:3" s="162" customFormat="1" ht="124.5" customHeight="1" thickTop="1">
      <c r="A2" s="318" t="s">
        <v>28</v>
      </c>
      <c r="B2" s="161"/>
      <c r="C2" s="161"/>
    </row>
    <row r="3" spans="1:3" s="162" customFormat="1" ht="153" customHeight="1">
      <c r="A3" s="163" t="s">
        <v>29</v>
      </c>
      <c r="B3" s="161"/>
    </row>
    <row r="4" spans="1:3" s="162" customFormat="1" ht="82.7" customHeight="1">
      <c r="A4" s="163" t="s">
        <v>30</v>
      </c>
    </row>
    <row r="5" spans="1:3" s="135" customFormat="1" ht="76.5" customHeight="1">
      <c r="A5" s="124" t="s">
        <v>31</v>
      </c>
      <c r="B5" s="503"/>
      <c r="C5" s="483"/>
    </row>
    <row r="6" spans="1:3" s="121" customFormat="1" ht="156.6" customHeight="1">
      <c r="A6" s="124" t="s">
        <v>32</v>
      </c>
      <c r="B6" s="503"/>
      <c r="C6" s="483"/>
    </row>
    <row r="7" spans="1:3" s="136" customFormat="1" ht="93" customHeight="1">
      <c r="A7" s="124" t="s">
        <v>33</v>
      </c>
      <c r="B7" s="503"/>
      <c r="C7" s="483"/>
    </row>
    <row r="8" spans="1:3" s="133" customFormat="1" ht="109.5" customHeight="1">
      <c r="A8" s="124" t="s">
        <v>34</v>
      </c>
      <c r="B8" s="503"/>
      <c r="C8" s="483"/>
    </row>
    <row r="9" spans="1:3" ht="119.25" customHeight="1">
      <c r="A9" s="38" t="s">
        <v>35</v>
      </c>
      <c r="B9" s="483"/>
      <c r="C9" s="503"/>
    </row>
    <row r="10" spans="1:3" ht="60.75" customHeight="1" thickBot="1">
      <c r="A10" s="448" t="s">
        <v>36</v>
      </c>
      <c r="B10" s="449"/>
      <c r="C10" s="483"/>
    </row>
    <row r="11" spans="1:3" ht="54.75" customHeight="1" thickTop="1">
      <c r="A11" s="483"/>
      <c r="B11" s="483"/>
      <c r="C11" s="483"/>
    </row>
  </sheetData>
  <pageMargins left="0.7" right="0.7" top="0.75" bottom="0.75" header="0.3" footer="0.3"/>
  <pageSetup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O25"/>
  <sheetViews>
    <sheetView topLeftCell="A16" zoomScaleNormal="100" workbookViewId="0">
      <selection activeCell="B15" sqref="B15"/>
    </sheetView>
  </sheetViews>
  <sheetFormatPr defaultColWidth="9" defaultRowHeight="15.75"/>
  <cols>
    <col min="1" max="1" width="9" style="145"/>
    <col min="2" max="2" width="55.625" style="99" customWidth="1"/>
    <col min="3" max="3" width="17.625" style="50" customWidth="1"/>
    <col min="4" max="4" width="16.125" style="49" customWidth="1"/>
    <col min="5" max="5" width="10.125" style="48" customWidth="1"/>
    <col min="6" max="6" width="10" style="51" hidden="1" customWidth="1"/>
    <col min="7" max="7" width="10.125" style="51" hidden="1" customWidth="1"/>
    <col min="8" max="8" width="32.625" style="48" customWidth="1"/>
    <col min="9" max="9" width="21.125" style="48" customWidth="1"/>
    <col min="10" max="10" width="9" style="99" hidden="1" customWidth="1"/>
    <col min="11" max="11" width="4.875" style="99" hidden="1" customWidth="1"/>
    <col min="12" max="12" width="4.5" style="99" hidden="1" customWidth="1"/>
    <col min="13" max="13" width="4.875" style="99" hidden="1" customWidth="1"/>
    <col min="14" max="14" width="4.25" style="99" hidden="1" customWidth="1"/>
    <col min="15" max="15" width="3.875" style="99" hidden="1" customWidth="1"/>
    <col min="16" max="17" width="9" style="99" customWidth="1"/>
    <col min="18" max="16384" width="9" style="99"/>
  </cols>
  <sheetData>
    <row r="1" spans="1:13" ht="25.5" customHeight="1">
      <c r="A1" s="509" t="s">
        <v>37</v>
      </c>
      <c r="B1" s="507"/>
      <c r="D1" s="137"/>
      <c r="F1" s="114"/>
      <c r="G1" s="114"/>
      <c r="J1" s="476"/>
      <c r="K1" s="476"/>
      <c r="L1" s="476"/>
      <c r="M1" s="476"/>
    </row>
    <row r="2" spans="1:13" s="145" customFormat="1" ht="13.5" customHeight="1">
      <c r="A2" s="477"/>
      <c r="B2" s="476"/>
      <c r="C2" s="50"/>
      <c r="D2" s="137"/>
      <c r="E2" s="48"/>
      <c r="F2" s="114"/>
      <c r="G2" s="114"/>
      <c r="H2" s="48"/>
      <c r="I2" s="48"/>
      <c r="J2" s="476"/>
      <c r="K2" s="476"/>
      <c r="L2" s="476"/>
      <c r="M2" s="476"/>
    </row>
    <row r="3" spans="1:13" ht="20.25" customHeight="1">
      <c r="A3" s="509" t="s">
        <v>38</v>
      </c>
      <c r="B3" s="507"/>
      <c r="F3" s="114"/>
      <c r="G3" s="114"/>
      <c r="J3" s="476"/>
      <c r="K3" s="476"/>
      <c r="L3" s="476"/>
      <c r="M3" s="476"/>
    </row>
    <row r="4" spans="1:13" ht="49.7" customHeight="1">
      <c r="A4" s="510" t="s">
        <v>39</v>
      </c>
      <c r="B4" s="507"/>
      <c r="C4" s="507"/>
      <c r="D4" s="507"/>
      <c r="F4" s="114"/>
      <c r="G4" s="114"/>
      <c r="J4" s="476"/>
      <c r="K4" s="476"/>
      <c r="L4" s="476"/>
      <c r="M4" s="476"/>
    </row>
    <row r="5" spans="1:13" ht="15.95" customHeight="1">
      <c r="A5" s="476"/>
      <c r="B5" s="476"/>
      <c r="F5" s="114"/>
      <c r="G5" s="114"/>
      <c r="J5" s="476"/>
      <c r="K5" s="476"/>
      <c r="L5" s="476"/>
      <c r="M5" s="476"/>
    </row>
    <row r="6" spans="1:13" ht="51.95" customHeight="1" thickBot="1">
      <c r="A6" s="506" t="s">
        <v>40</v>
      </c>
      <c r="B6" s="507"/>
      <c r="C6" s="507"/>
      <c r="D6" s="508"/>
      <c r="F6" s="114"/>
      <c r="G6" s="114"/>
      <c r="J6" s="476"/>
      <c r="K6" s="476"/>
      <c r="L6" s="476"/>
      <c r="M6" s="476"/>
    </row>
    <row r="7" spans="1:13" ht="30" customHeight="1" thickTop="1" thickBot="1">
      <c r="A7" s="504" t="s">
        <v>41</v>
      </c>
      <c r="B7" s="505"/>
      <c r="C7" s="14" t="s">
        <v>42</v>
      </c>
      <c r="D7" s="309" t="s">
        <v>42</v>
      </c>
      <c r="F7" s="114"/>
      <c r="G7" s="114"/>
      <c r="J7" s="476"/>
      <c r="K7" s="476"/>
      <c r="L7" s="476"/>
      <c r="M7" s="476"/>
    </row>
    <row r="8" spans="1:13" ht="42" customHeight="1" thickTop="1" thickBot="1">
      <c r="A8" s="286"/>
      <c r="B8" s="288" t="s">
        <v>43</v>
      </c>
      <c r="C8" s="428" t="s">
        <v>44</v>
      </c>
      <c r="D8" s="421" t="s">
        <v>45</v>
      </c>
      <c r="E8" s="110" t="s">
        <v>46</v>
      </c>
      <c r="F8" s="110" t="s">
        <v>47</v>
      </c>
      <c r="G8" s="110" t="s">
        <v>48</v>
      </c>
      <c r="H8" s="130" t="s">
        <v>49</v>
      </c>
      <c r="I8" s="287"/>
      <c r="J8" s="476"/>
      <c r="K8" s="476"/>
      <c r="L8" s="476"/>
      <c r="M8" s="476"/>
    </row>
    <row r="9" spans="1:13" s="213" customFormat="1" ht="54.75" customHeight="1">
      <c r="A9" s="164" t="s">
        <v>50</v>
      </c>
      <c r="B9" s="420" t="s">
        <v>51</v>
      </c>
      <c r="C9" s="429" t="b">
        <v>0</v>
      </c>
      <c r="D9" s="422" t="b">
        <v>0</v>
      </c>
      <c r="E9" s="304">
        <v>10</v>
      </c>
      <c r="F9" s="100">
        <f>IF(C9,E9,0)</f>
        <v>0</v>
      </c>
      <c r="G9" s="114">
        <f t="shared" ref="G9:G10" si="0">IF(D9,0.5*E9,0)</f>
        <v>0</v>
      </c>
      <c r="H9" s="48" t="str">
        <f>IF(L9&gt;1,"Entry Error, select one answer ","")</f>
        <v/>
      </c>
      <c r="I9" s="287"/>
      <c r="J9" s="476">
        <f>IF(C9,1,0)</f>
        <v>0</v>
      </c>
      <c r="K9" s="476">
        <f>IF(D9,1,0)</f>
        <v>0</v>
      </c>
      <c r="L9" s="476">
        <f t="shared" ref="L9" si="1">SUM(J9:K9)</f>
        <v>0</v>
      </c>
      <c r="M9" s="476"/>
    </row>
    <row r="10" spans="1:13" s="213" customFormat="1" ht="39.75" customHeight="1">
      <c r="A10" s="476"/>
      <c r="B10" s="461" t="s">
        <v>52</v>
      </c>
      <c r="C10" s="384" t="b">
        <v>0</v>
      </c>
      <c r="D10" s="423"/>
      <c r="E10" s="304"/>
      <c r="F10" s="289">
        <f>IF(C10,E9,0)</f>
        <v>0</v>
      </c>
      <c r="G10" s="114">
        <f t="shared" si="0"/>
        <v>0</v>
      </c>
      <c r="H10" s="48" t="str">
        <f>IF(M10&gt;1,"Entry Error, select one answer ","")</f>
        <v/>
      </c>
      <c r="I10" s="48"/>
      <c r="J10" s="476">
        <f t="shared" ref="J10:J18" si="2">IF(C10,1,0)</f>
        <v>0</v>
      </c>
      <c r="K10" s="476">
        <f>IF(C9,1,0)</f>
        <v>0</v>
      </c>
      <c r="L10" s="476">
        <f>SUM(J10:K10)</f>
        <v>0</v>
      </c>
      <c r="M10" s="476">
        <f>SUM(L9,J10)</f>
        <v>0</v>
      </c>
    </row>
    <row r="11" spans="1:13" ht="33" customHeight="1">
      <c r="A11" s="164" t="s">
        <v>53</v>
      </c>
      <c r="B11" s="125" t="s">
        <v>54</v>
      </c>
      <c r="C11" s="384" t="b">
        <v>0</v>
      </c>
      <c r="D11" s="424" t="b">
        <v>0</v>
      </c>
      <c r="E11" s="304">
        <v>10</v>
      </c>
      <c r="F11" s="100">
        <f>IF(C11,E11,0)</f>
        <v>0</v>
      </c>
      <c r="G11" s="114">
        <f>IF(D11,0.5*E11,0)</f>
        <v>0</v>
      </c>
      <c r="H11" s="48" t="str">
        <f t="shared" ref="H11:H13" si="3">IF(L11&gt;1,"Entry Error, select one answer ","")</f>
        <v/>
      </c>
      <c r="J11" s="476">
        <f t="shared" si="2"/>
        <v>0</v>
      </c>
      <c r="K11" s="476">
        <f>IF(D11,1,0)</f>
        <v>0</v>
      </c>
      <c r="L11" s="476">
        <f>SUM(J11:K11)</f>
        <v>0</v>
      </c>
      <c r="M11" s="476"/>
    </row>
    <row r="12" spans="1:13" ht="33" customHeight="1">
      <c r="A12" s="164" t="s">
        <v>55</v>
      </c>
      <c r="B12" s="125" t="s">
        <v>56</v>
      </c>
      <c r="C12" s="430" t="b">
        <v>0</v>
      </c>
      <c r="D12" s="425" t="b">
        <v>0</v>
      </c>
      <c r="E12" s="304">
        <v>1</v>
      </c>
      <c r="F12" s="100">
        <f t="shared" ref="F12:F17" si="4">IF(C12,E12,0)</f>
        <v>0</v>
      </c>
      <c r="G12" s="114">
        <f t="shared" ref="G12:G18" si="5">IF(D12,0.5*E12,0)</f>
        <v>0</v>
      </c>
      <c r="H12" s="48" t="str">
        <f t="shared" si="3"/>
        <v/>
      </c>
      <c r="J12" s="476">
        <f t="shared" si="2"/>
        <v>0</v>
      </c>
      <c r="K12" s="476">
        <f>IF(D12,1,0)</f>
        <v>0</v>
      </c>
      <c r="L12" s="476">
        <f t="shared" ref="L12:L18" si="6">SUM(J12:K12)</f>
        <v>0</v>
      </c>
      <c r="M12" s="476"/>
    </row>
    <row r="13" spans="1:13" ht="33" customHeight="1">
      <c r="A13" s="164" t="s">
        <v>57</v>
      </c>
      <c r="B13" s="125" t="s">
        <v>58</v>
      </c>
      <c r="C13" s="430" t="b">
        <v>0</v>
      </c>
      <c r="D13" s="425" t="b">
        <v>0</v>
      </c>
      <c r="E13" s="304">
        <v>5</v>
      </c>
      <c r="F13" s="100">
        <f t="shared" si="4"/>
        <v>0</v>
      </c>
      <c r="G13" s="114">
        <f t="shared" si="5"/>
        <v>0</v>
      </c>
      <c r="H13" s="48" t="str">
        <f t="shared" si="3"/>
        <v/>
      </c>
      <c r="J13" s="476">
        <f t="shared" si="2"/>
        <v>0</v>
      </c>
      <c r="K13" s="476">
        <f>IF(D13,1,0)</f>
        <v>0</v>
      </c>
      <c r="L13" s="476">
        <f t="shared" si="6"/>
        <v>0</v>
      </c>
      <c r="M13" s="476"/>
    </row>
    <row r="14" spans="1:13" s="145" customFormat="1" ht="33" customHeight="1">
      <c r="A14" s="164" t="s">
        <v>59</v>
      </c>
      <c r="B14" s="373" t="s">
        <v>60</v>
      </c>
      <c r="C14" s="430" t="b">
        <v>0</v>
      </c>
      <c r="D14" s="425" t="b">
        <v>0</v>
      </c>
      <c r="E14" s="304">
        <v>1</v>
      </c>
      <c r="F14" s="100">
        <f t="shared" si="4"/>
        <v>0</v>
      </c>
      <c r="G14" s="114">
        <f t="shared" si="5"/>
        <v>0</v>
      </c>
      <c r="H14" s="48" t="str">
        <f>IF(L14&gt;1,"Entry Error, select one answer ","")</f>
        <v/>
      </c>
      <c r="I14" s="48"/>
      <c r="J14" s="476">
        <f t="shared" si="2"/>
        <v>0</v>
      </c>
      <c r="K14" s="476">
        <f>IF(D14,1,0)</f>
        <v>0</v>
      </c>
      <c r="L14" s="476">
        <f t="shared" si="6"/>
        <v>0</v>
      </c>
      <c r="M14" s="476">
        <f>SUM(L14,J15)</f>
        <v>0</v>
      </c>
    </row>
    <row r="15" spans="1:13" s="213" customFormat="1" ht="33" customHeight="1">
      <c r="A15" s="164"/>
      <c r="B15" s="461" t="s">
        <v>61</v>
      </c>
      <c r="C15" s="430" t="b">
        <v>0</v>
      </c>
      <c r="D15" s="426"/>
      <c r="E15" s="304"/>
      <c r="F15" s="100">
        <f>IF(C15,E14,0)</f>
        <v>0</v>
      </c>
      <c r="G15" s="114"/>
      <c r="H15" s="48" t="str">
        <f>IF(M14&gt;1,"Entry Error, select one answer ","")</f>
        <v/>
      </c>
      <c r="I15" s="48"/>
      <c r="J15" s="476">
        <f t="shared" si="2"/>
        <v>0</v>
      </c>
      <c r="K15" s="476">
        <f>IF(D14,1,0)</f>
        <v>0</v>
      </c>
      <c r="L15" s="476">
        <f t="shared" si="6"/>
        <v>0</v>
      </c>
      <c r="M15" s="476"/>
    </row>
    <row r="16" spans="1:13" s="145" customFormat="1" ht="33" customHeight="1">
      <c r="A16" s="164" t="s">
        <v>62</v>
      </c>
      <c r="B16" s="125" t="s">
        <v>63</v>
      </c>
      <c r="C16" s="430" t="b">
        <v>0</v>
      </c>
      <c r="D16" s="425" t="b">
        <v>0</v>
      </c>
      <c r="E16" s="304">
        <v>1</v>
      </c>
      <c r="F16" s="100">
        <f t="shared" si="4"/>
        <v>0</v>
      </c>
      <c r="G16" s="114">
        <f t="shared" si="5"/>
        <v>0</v>
      </c>
      <c r="H16" s="48" t="str">
        <f t="shared" ref="H16:H18" si="7">IF(L16&gt;1,"Entry Error, select one answer ","")</f>
        <v/>
      </c>
      <c r="I16" s="48"/>
      <c r="J16" s="476">
        <f t="shared" si="2"/>
        <v>0</v>
      </c>
      <c r="K16" s="476">
        <f>IF(D16,1,0)</f>
        <v>0</v>
      </c>
      <c r="L16" s="476">
        <f t="shared" si="6"/>
        <v>0</v>
      </c>
      <c r="M16" s="476"/>
    </row>
    <row r="17" spans="1:12" s="145" customFormat="1" ht="40.5" customHeight="1">
      <c r="A17" s="164" t="s">
        <v>64</v>
      </c>
      <c r="B17" s="125" t="s">
        <v>65</v>
      </c>
      <c r="C17" s="430" t="b">
        <v>0</v>
      </c>
      <c r="D17" s="425" t="b">
        <v>0</v>
      </c>
      <c r="E17" s="304">
        <v>1</v>
      </c>
      <c r="F17" s="100">
        <f t="shared" si="4"/>
        <v>0</v>
      </c>
      <c r="G17" s="114">
        <f t="shared" si="5"/>
        <v>0</v>
      </c>
      <c r="H17" s="48" t="str">
        <f t="shared" si="7"/>
        <v/>
      </c>
      <c r="I17" s="48"/>
      <c r="J17" s="476">
        <f t="shared" si="2"/>
        <v>0</v>
      </c>
      <c r="K17" s="476">
        <f>IF(D17,1,0)</f>
        <v>0</v>
      </c>
      <c r="L17" s="476">
        <f t="shared" si="6"/>
        <v>0</v>
      </c>
    </row>
    <row r="18" spans="1:12" ht="36.75" customHeight="1" thickBot="1">
      <c r="A18" s="166" t="s">
        <v>66</v>
      </c>
      <c r="B18" s="167" t="s">
        <v>67</v>
      </c>
      <c r="C18" s="431" t="b">
        <v>0</v>
      </c>
      <c r="D18" s="427" t="b">
        <v>0</v>
      </c>
      <c r="E18" s="305">
        <v>1</v>
      </c>
      <c r="F18" s="100">
        <f t="shared" ref="F18" si="8">IF(C18,E18,0)</f>
        <v>0</v>
      </c>
      <c r="G18" s="114">
        <f t="shared" si="5"/>
        <v>0</v>
      </c>
      <c r="H18" s="48" t="str">
        <f t="shared" si="7"/>
        <v/>
      </c>
      <c r="J18" s="476">
        <f t="shared" si="2"/>
        <v>0</v>
      </c>
      <c r="K18" s="476">
        <f>IF(D18,1,0)</f>
        <v>0</v>
      </c>
      <c r="L18" s="476">
        <f t="shared" si="6"/>
        <v>0</v>
      </c>
    </row>
    <row r="19" spans="1:12" ht="16.5" thickTop="1">
      <c r="A19" s="476"/>
      <c r="B19" s="476"/>
      <c r="C19" s="126"/>
      <c r="E19" s="48">
        <f>SUM(E9:E18)</f>
        <v>30</v>
      </c>
      <c r="F19" s="48">
        <f>SUM(F9:F18)</f>
        <v>0</v>
      </c>
      <c r="G19" s="48">
        <f t="shared" ref="G19" si="9">SUM(G11:G18)</f>
        <v>0</v>
      </c>
      <c r="H19" s="476"/>
      <c r="I19" s="476"/>
      <c r="J19" s="476"/>
      <c r="K19" s="476"/>
      <c r="L19" s="476"/>
    </row>
    <row r="20" spans="1:12" s="154" customFormat="1" ht="16.5" thickBot="1">
      <c r="A20" s="476"/>
      <c r="B20" s="476"/>
      <c r="C20" s="126"/>
      <c r="D20" s="49"/>
      <c r="E20" s="476"/>
      <c r="F20" s="476"/>
      <c r="G20" s="476"/>
      <c r="H20" s="476"/>
      <c r="I20" s="476"/>
      <c r="J20" s="476"/>
      <c r="K20" s="476"/>
      <c r="L20" s="476"/>
    </row>
    <row r="21" spans="1:12" ht="16.5" thickBot="1">
      <c r="A21" s="476"/>
      <c r="B21" s="49" t="s">
        <v>68</v>
      </c>
      <c r="C21" s="180">
        <f>SUM(F19+G19)/E19</f>
        <v>0</v>
      </c>
      <c r="F21" s="48"/>
      <c r="G21" s="48"/>
      <c r="H21" s="476"/>
      <c r="I21" s="476"/>
      <c r="J21" s="476"/>
      <c r="K21" s="476"/>
      <c r="L21" s="476"/>
    </row>
    <row r="22" spans="1:12" ht="16.5" thickBot="1">
      <c r="A22" s="476"/>
      <c r="B22" s="476"/>
      <c r="F22" s="476"/>
      <c r="G22" s="476"/>
      <c r="H22" s="476"/>
      <c r="I22" s="476"/>
      <c r="J22" s="476"/>
      <c r="K22" s="476"/>
      <c r="L22" s="476"/>
    </row>
    <row r="23" spans="1:12" ht="104.45" customHeight="1" thickBot="1">
      <c r="A23" s="476"/>
      <c r="B23" s="118" t="s">
        <v>69</v>
      </c>
      <c r="F23" s="114"/>
      <c r="G23" s="114"/>
      <c r="J23" s="476"/>
      <c r="K23" s="476"/>
      <c r="L23" s="476"/>
    </row>
    <row r="25" spans="1:12">
      <c r="A25" s="476"/>
      <c r="B25" s="438"/>
      <c r="F25" s="114"/>
      <c r="G25" s="114"/>
      <c r="J25" s="476"/>
      <c r="K25" s="476"/>
      <c r="L25" s="476"/>
    </row>
  </sheetData>
  <sheetProtection selectLockedCells="1" selectUnlockedCells="1"/>
  <mergeCells count="5">
    <mergeCell ref="A7:B7"/>
    <mergeCell ref="A6:D6"/>
    <mergeCell ref="A1:B1"/>
    <mergeCell ref="A3:B3"/>
    <mergeCell ref="A4:D4"/>
  </mergeCells>
  <pageMargins left="0.7" right="0.7" top="0.75" bottom="0.75" header="0.3" footer="0.3"/>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390525</xdr:colOff>
                    <xdr:row>10</xdr:row>
                    <xdr:rowOff>85725</xdr:rowOff>
                  </from>
                  <to>
                    <xdr:col>2</xdr:col>
                    <xdr:colOff>695325</xdr:colOff>
                    <xdr:row>10</xdr:row>
                    <xdr:rowOff>295275</xdr:rowOff>
                  </to>
                </anchor>
              </controlPr>
            </control>
          </mc:Choice>
        </mc:AlternateContent>
        <mc:AlternateContent xmlns:mc="http://schemas.openxmlformats.org/markup-compatibility/2006">
          <mc:Choice Requires="x14">
            <control shapeId="16399" r:id="rId5" name="Check Box 15">
              <controlPr defaultSize="0" autoFill="0" autoLine="0" autoPict="0">
                <anchor moveWithCells="1">
                  <from>
                    <xdr:col>3</xdr:col>
                    <xdr:colOff>390525</xdr:colOff>
                    <xdr:row>10</xdr:row>
                    <xdr:rowOff>66675</xdr:rowOff>
                  </from>
                  <to>
                    <xdr:col>3</xdr:col>
                    <xdr:colOff>695325</xdr:colOff>
                    <xdr:row>10</xdr:row>
                    <xdr:rowOff>295275</xdr:rowOff>
                  </to>
                </anchor>
              </controlPr>
            </control>
          </mc:Choice>
        </mc:AlternateContent>
        <mc:AlternateContent xmlns:mc="http://schemas.openxmlformats.org/markup-compatibility/2006">
          <mc:Choice Requires="x14">
            <control shapeId="16520" r:id="rId6" name="Check Box 136">
              <controlPr defaultSize="0" autoFill="0" autoLine="0" autoPict="0">
                <anchor moveWithCells="1">
                  <from>
                    <xdr:col>3</xdr:col>
                    <xdr:colOff>409575</xdr:colOff>
                    <xdr:row>11</xdr:row>
                    <xdr:rowOff>76200</xdr:rowOff>
                  </from>
                  <to>
                    <xdr:col>3</xdr:col>
                    <xdr:colOff>714375</xdr:colOff>
                    <xdr:row>11</xdr:row>
                    <xdr:rowOff>304800</xdr:rowOff>
                  </to>
                </anchor>
              </controlPr>
            </control>
          </mc:Choice>
        </mc:AlternateContent>
        <mc:AlternateContent xmlns:mc="http://schemas.openxmlformats.org/markup-compatibility/2006">
          <mc:Choice Requires="x14">
            <control shapeId="16824" r:id="rId7" name="Check Box 440">
              <controlPr locked="0" defaultSize="0" autoFill="0" autoLine="0" autoPict="0">
                <anchor moveWithCells="1">
                  <from>
                    <xdr:col>2</xdr:col>
                    <xdr:colOff>409575</xdr:colOff>
                    <xdr:row>11</xdr:row>
                    <xdr:rowOff>95250</xdr:rowOff>
                  </from>
                  <to>
                    <xdr:col>2</xdr:col>
                    <xdr:colOff>714375</xdr:colOff>
                    <xdr:row>11</xdr:row>
                    <xdr:rowOff>323850</xdr:rowOff>
                  </to>
                </anchor>
              </controlPr>
            </control>
          </mc:Choice>
        </mc:AlternateContent>
        <mc:AlternateContent xmlns:mc="http://schemas.openxmlformats.org/markup-compatibility/2006">
          <mc:Choice Requires="x14">
            <control shapeId="16846" r:id="rId8" name="Check Box 462">
              <controlPr locked="0" defaultSize="0" autoFill="0" autoLine="0" autoPict="0">
                <anchor moveWithCells="1">
                  <from>
                    <xdr:col>2</xdr:col>
                    <xdr:colOff>419100</xdr:colOff>
                    <xdr:row>17</xdr:row>
                    <xdr:rowOff>95250</xdr:rowOff>
                  </from>
                  <to>
                    <xdr:col>2</xdr:col>
                    <xdr:colOff>723900</xdr:colOff>
                    <xdr:row>17</xdr:row>
                    <xdr:rowOff>323850</xdr:rowOff>
                  </to>
                </anchor>
              </controlPr>
            </control>
          </mc:Choice>
        </mc:AlternateContent>
        <mc:AlternateContent xmlns:mc="http://schemas.openxmlformats.org/markup-compatibility/2006">
          <mc:Choice Requires="x14">
            <control shapeId="45214" r:id="rId9" name="Check Box 1182">
              <controlPr locked="0" defaultSize="0" autoFill="0" autoLine="0" autoPict="0">
                <anchor moveWithCells="1">
                  <from>
                    <xdr:col>2</xdr:col>
                    <xdr:colOff>409575</xdr:colOff>
                    <xdr:row>12</xdr:row>
                    <xdr:rowOff>85725</xdr:rowOff>
                  </from>
                  <to>
                    <xdr:col>2</xdr:col>
                    <xdr:colOff>714375</xdr:colOff>
                    <xdr:row>12</xdr:row>
                    <xdr:rowOff>314325</xdr:rowOff>
                  </to>
                </anchor>
              </controlPr>
            </control>
          </mc:Choice>
        </mc:AlternateContent>
        <mc:AlternateContent xmlns:mc="http://schemas.openxmlformats.org/markup-compatibility/2006">
          <mc:Choice Requires="x14">
            <control shapeId="45224" r:id="rId10" name="Check Box 1192">
              <controlPr locked="0" defaultSize="0" autoFill="0" autoLine="0" autoPict="0">
                <anchor moveWithCells="1">
                  <from>
                    <xdr:col>2</xdr:col>
                    <xdr:colOff>419100</xdr:colOff>
                    <xdr:row>13</xdr:row>
                    <xdr:rowOff>95250</xdr:rowOff>
                  </from>
                  <to>
                    <xdr:col>2</xdr:col>
                    <xdr:colOff>723900</xdr:colOff>
                    <xdr:row>13</xdr:row>
                    <xdr:rowOff>323850</xdr:rowOff>
                  </to>
                </anchor>
              </controlPr>
            </control>
          </mc:Choice>
        </mc:AlternateContent>
        <mc:AlternateContent xmlns:mc="http://schemas.openxmlformats.org/markup-compatibility/2006">
          <mc:Choice Requires="x14">
            <control shapeId="45237" r:id="rId11" name="Check Box 1205">
              <controlPr defaultSize="0" autoFill="0" autoLine="0" autoPict="0">
                <anchor moveWithCells="1">
                  <from>
                    <xdr:col>3</xdr:col>
                    <xdr:colOff>400050</xdr:colOff>
                    <xdr:row>12</xdr:row>
                    <xdr:rowOff>85725</xdr:rowOff>
                  </from>
                  <to>
                    <xdr:col>3</xdr:col>
                    <xdr:colOff>704850</xdr:colOff>
                    <xdr:row>12</xdr:row>
                    <xdr:rowOff>314325</xdr:rowOff>
                  </to>
                </anchor>
              </controlPr>
            </control>
          </mc:Choice>
        </mc:AlternateContent>
        <mc:AlternateContent xmlns:mc="http://schemas.openxmlformats.org/markup-compatibility/2006">
          <mc:Choice Requires="x14">
            <control shapeId="45245" r:id="rId12" name="Check Box 1213">
              <controlPr defaultSize="0" autoFill="0" autoLine="0" autoPict="0">
                <anchor moveWithCells="1">
                  <from>
                    <xdr:col>3</xdr:col>
                    <xdr:colOff>390525</xdr:colOff>
                    <xdr:row>13</xdr:row>
                    <xdr:rowOff>85725</xdr:rowOff>
                  </from>
                  <to>
                    <xdr:col>3</xdr:col>
                    <xdr:colOff>695325</xdr:colOff>
                    <xdr:row>13</xdr:row>
                    <xdr:rowOff>314325</xdr:rowOff>
                  </to>
                </anchor>
              </controlPr>
            </control>
          </mc:Choice>
        </mc:AlternateContent>
        <mc:AlternateContent xmlns:mc="http://schemas.openxmlformats.org/markup-compatibility/2006">
          <mc:Choice Requires="x14">
            <control shapeId="45270" r:id="rId13" name="Check Box 1238">
              <controlPr locked="0" defaultSize="0" autoFill="0" autoLine="0" autoPict="0">
                <anchor moveWithCells="1">
                  <from>
                    <xdr:col>2</xdr:col>
                    <xdr:colOff>400050</xdr:colOff>
                    <xdr:row>16</xdr:row>
                    <xdr:rowOff>123825</xdr:rowOff>
                  </from>
                  <to>
                    <xdr:col>2</xdr:col>
                    <xdr:colOff>704850</xdr:colOff>
                    <xdr:row>16</xdr:row>
                    <xdr:rowOff>352425</xdr:rowOff>
                  </to>
                </anchor>
              </controlPr>
            </control>
          </mc:Choice>
        </mc:AlternateContent>
        <mc:AlternateContent xmlns:mc="http://schemas.openxmlformats.org/markup-compatibility/2006">
          <mc:Choice Requires="x14">
            <control shapeId="45284" r:id="rId14" name="Check Box 1252">
              <controlPr defaultSize="0" autoFill="0" autoLine="0" autoPict="0">
                <anchor moveWithCells="1">
                  <from>
                    <xdr:col>3</xdr:col>
                    <xdr:colOff>409575</xdr:colOff>
                    <xdr:row>17</xdr:row>
                    <xdr:rowOff>0</xdr:rowOff>
                  </from>
                  <to>
                    <xdr:col>3</xdr:col>
                    <xdr:colOff>714375</xdr:colOff>
                    <xdr:row>17</xdr:row>
                    <xdr:rowOff>228600</xdr:rowOff>
                  </to>
                </anchor>
              </controlPr>
            </control>
          </mc:Choice>
        </mc:AlternateContent>
        <mc:AlternateContent xmlns:mc="http://schemas.openxmlformats.org/markup-compatibility/2006">
          <mc:Choice Requires="x14">
            <control shapeId="45285" r:id="rId15" name="Check Box 1253">
              <controlPr locked="0" defaultSize="0" autoFill="0" autoLine="0" autoPict="0">
                <anchor moveWithCells="1">
                  <from>
                    <xdr:col>2</xdr:col>
                    <xdr:colOff>428625</xdr:colOff>
                    <xdr:row>15</xdr:row>
                    <xdr:rowOff>57150</xdr:rowOff>
                  </from>
                  <to>
                    <xdr:col>2</xdr:col>
                    <xdr:colOff>733425</xdr:colOff>
                    <xdr:row>15</xdr:row>
                    <xdr:rowOff>285750</xdr:rowOff>
                  </to>
                </anchor>
              </controlPr>
            </control>
          </mc:Choice>
        </mc:AlternateContent>
        <mc:AlternateContent xmlns:mc="http://schemas.openxmlformats.org/markup-compatibility/2006">
          <mc:Choice Requires="x14">
            <control shapeId="45286" r:id="rId16" name="Check Box 1254">
              <controlPr defaultSize="0" autoFill="0" autoLine="0" autoPict="0">
                <anchor moveWithCells="1">
                  <from>
                    <xdr:col>2</xdr:col>
                    <xdr:colOff>466725</xdr:colOff>
                    <xdr:row>8</xdr:row>
                    <xdr:rowOff>200025</xdr:rowOff>
                  </from>
                  <to>
                    <xdr:col>2</xdr:col>
                    <xdr:colOff>771525</xdr:colOff>
                    <xdr:row>8</xdr:row>
                    <xdr:rowOff>409575</xdr:rowOff>
                  </to>
                </anchor>
              </controlPr>
            </control>
          </mc:Choice>
        </mc:AlternateContent>
        <mc:AlternateContent xmlns:mc="http://schemas.openxmlformats.org/markup-compatibility/2006">
          <mc:Choice Requires="x14">
            <control shapeId="45287" r:id="rId17" name="Check Box 1255">
              <controlPr defaultSize="0" autoFill="0" autoLine="0" autoPict="0">
                <anchor moveWithCells="1">
                  <from>
                    <xdr:col>3</xdr:col>
                    <xdr:colOff>419100</xdr:colOff>
                    <xdr:row>8</xdr:row>
                    <xdr:rowOff>219075</xdr:rowOff>
                  </from>
                  <to>
                    <xdr:col>3</xdr:col>
                    <xdr:colOff>723900</xdr:colOff>
                    <xdr:row>8</xdr:row>
                    <xdr:rowOff>428625</xdr:rowOff>
                  </to>
                </anchor>
              </controlPr>
            </control>
          </mc:Choice>
        </mc:AlternateContent>
        <mc:AlternateContent xmlns:mc="http://schemas.openxmlformats.org/markup-compatibility/2006">
          <mc:Choice Requires="x14">
            <control shapeId="45288" r:id="rId18" name="Check Box 1256">
              <controlPr defaultSize="0" autoFill="0" autoLine="0" autoPict="0">
                <anchor moveWithCells="1">
                  <from>
                    <xdr:col>2</xdr:col>
                    <xdr:colOff>409575</xdr:colOff>
                    <xdr:row>9</xdr:row>
                    <xdr:rowOff>57150</xdr:rowOff>
                  </from>
                  <to>
                    <xdr:col>2</xdr:col>
                    <xdr:colOff>714375</xdr:colOff>
                    <xdr:row>9</xdr:row>
                    <xdr:rowOff>266700</xdr:rowOff>
                  </to>
                </anchor>
              </controlPr>
            </control>
          </mc:Choice>
        </mc:AlternateContent>
        <mc:AlternateContent xmlns:mc="http://schemas.openxmlformats.org/markup-compatibility/2006">
          <mc:Choice Requires="x14">
            <control shapeId="45289" r:id="rId19" name="Check Box 1257">
              <controlPr defaultSize="0" autoFill="0" autoLine="0" autoPict="0">
                <anchor moveWithCells="1">
                  <from>
                    <xdr:col>2</xdr:col>
                    <xdr:colOff>409575</xdr:colOff>
                    <xdr:row>14</xdr:row>
                    <xdr:rowOff>95250</xdr:rowOff>
                  </from>
                  <to>
                    <xdr:col>2</xdr:col>
                    <xdr:colOff>714375</xdr:colOff>
                    <xdr:row>14</xdr:row>
                    <xdr:rowOff>304800</xdr:rowOff>
                  </to>
                </anchor>
              </controlPr>
            </control>
          </mc:Choice>
        </mc:AlternateContent>
        <mc:AlternateContent xmlns:mc="http://schemas.openxmlformats.org/markup-compatibility/2006">
          <mc:Choice Requires="x14">
            <control shapeId="45290" r:id="rId20" name="Check Box 1258">
              <controlPr defaultSize="0" autoFill="0" autoLine="0" autoPict="0">
                <anchor moveWithCells="1">
                  <from>
                    <xdr:col>3</xdr:col>
                    <xdr:colOff>390525</xdr:colOff>
                    <xdr:row>16</xdr:row>
                    <xdr:rowOff>104775</xdr:rowOff>
                  </from>
                  <to>
                    <xdr:col>3</xdr:col>
                    <xdr:colOff>695325</xdr:colOff>
                    <xdr:row>16</xdr:row>
                    <xdr:rowOff>333375</xdr:rowOff>
                  </to>
                </anchor>
              </controlPr>
            </control>
          </mc:Choice>
        </mc:AlternateContent>
        <mc:AlternateContent xmlns:mc="http://schemas.openxmlformats.org/markup-compatibility/2006">
          <mc:Choice Requires="x14">
            <control shapeId="45292" r:id="rId21" name="Check Box 1260">
              <controlPr defaultSize="0" autoFill="0" autoLine="0" autoPict="0">
                <anchor moveWithCells="1">
                  <from>
                    <xdr:col>3</xdr:col>
                    <xdr:colOff>390525</xdr:colOff>
                    <xdr:row>15</xdr:row>
                    <xdr:rowOff>104775</xdr:rowOff>
                  </from>
                  <to>
                    <xdr:col>3</xdr:col>
                    <xdr:colOff>695325</xdr:colOff>
                    <xdr:row>15</xdr:row>
                    <xdr:rowOff>333375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7" operator="containsText" id="{61B15168-6590-49F0-AC18-79C9C1C0C1F5}">
            <xm:f>NOT(ISERROR(SEARCH(#REF!,H9)))</xm:f>
            <xm:f>#REF!</xm:f>
            <x14:dxf>
              <font>
                <b/>
                <i val="0"/>
                <color theme="1"/>
              </font>
              <fill>
                <patternFill>
                  <bgColor rgb="FFFF0000"/>
                </patternFill>
              </fill>
              <border>
                <left style="thin">
                  <color auto="1"/>
                </left>
                <right style="thin">
                  <color auto="1"/>
                </right>
                <top style="thin">
                  <color auto="1"/>
                </top>
                <bottom style="thin">
                  <color auto="1"/>
                </bottom>
                <vertical/>
                <horizontal/>
              </border>
            </x14:dxf>
          </x14:cfRule>
          <xm:sqref>H11:I18 I10 H9:H18</xm:sqref>
        </x14:conditionalFormatting>
        <x14:conditionalFormatting xmlns:xm="http://schemas.microsoft.com/office/excel/2006/main">
          <x14:cfRule type="containsText" priority="1" operator="containsText" id="{1AA84068-93B9-4A48-9855-163E54AF2642}">
            <xm:f>NOT(ISERROR(SEARCH($H$10,H9)))</xm:f>
            <xm:f>$H$10</xm:f>
            <x14:dxf>
              <font>
                <b/>
                <i val="0"/>
              </font>
              <fill>
                <patternFill>
                  <bgColor rgb="FFFF0000"/>
                </patternFill>
              </fill>
              <border>
                <left style="thin">
                  <color auto="1"/>
                </left>
                <right style="thin">
                  <color auto="1"/>
                </right>
                <top style="thin">
                  <color auto="1"/>
                </top>
                <bottom style="thin">
                  <color auto="1"/>
                </bottom>
                <vertical/>
                <horizontal/>
              </border>
            </x14:dxf>
          </x14:cfRule>
          <xm:sqref>I10 H9:H18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4"/>
  <sheetViews>
    <sheetView zoomScaleNormal="100" workbookViewId="0">
      <selection activeCell="K11" sqref="K11"/>
    </sheetView>
  </sheetViews>
  <sheetFormatPr defaultColWidth="9" defaultRowHeight="15.75"/>
  <cols>
    <col min="1" max="1" width="6.875" style="6" customWidth="1"/>
    <col min="2" max="2" width="68.125" style="3" customWidth="1"/>
    <col min="3" max="3" width="14" style="18" customWidth="1"/>
    <col min="4" max="4" width="10.125" style="9" customWidth="1"/>
    <col min="5" max="5" width="10.125" style="9" hidden="1" customWidth="1"/>
    <col min="6" max="6" width="19.25" style="433" customWidth="1"/>
    <col min="7" max="8" width="9" hidden="1" customWidth="1"/>
    <col min="9" max="9" width="0" hidden="1" customWidth="1"/>
    <col min="10" max="10" width="0" style="3" hidden="1" customWidth="1"/>
    <col min="11" max="16384" width="9" style="3"/>
  </cols>
  <sheetData>
    <row r="1" spans="1:9" ht="25.5" customHeight="1">
      <c r="A1" s="511" t="s">
        <v>70</v>
      </c>
      <c r="B1" s="511"/>
      <c r="C1" s="17"/>
      <c r="D1" s="487"/>
      <c r="E1" s="114"/>
      <c r="F1" s="481"/>
      <c r="G1" s="47"/>
      <c r="H1" s="47"/>
      <c r="I1" s="47"/>
    </row>
    <row r="2" spans="1:9">
      <c r="A2" s="501"/>
      <c r="B2" s="483"/>
      <c r="C2" s="17"/>
      <c r="D2" s="487"/>
      <c r="E2" s="114"/>
      <c r="F2" s="481"/>
      <c r="G2" s="47"/>
      <c r="H2" s="47"/>
      <c r="I2" s="47"/>
    </row>
    <row r="3" spans="1:9" ht="22.5" customHeight="1">
      <c r="A3" s="511" t="s">
        <v>38</v>
      </c>
      <c r="B3" s="511"/>
      <c r="C3" s="17"/>
      <c r="D3" s="487"/>
      <c r="E3" s="114"/>
      <c r="F3" s="481"/>
      <c r="G3" s="47"/>
      <c r="H3" s="47"/>
      <c r="I3" s="47"/>
    </row>
    <row r="4" spans="1:9" ht="22.5" customHeight="1" thickBot="1">
      <c r="A4" s="512" t="s">
        <v>71</v>
      </c>
      <c r="B4" s="512"/>
      <c r="C4" s="512"/>
      <c r="D4" s="487"/>
      <c r="E4" s="114"/>
      <c r="F4" s="481"/>
      <c r="G4" s="47"/>
      <c r="H4" s="47"/>
      <c r="I4" s="47"/>
    </row>
    <row r="5" spans="1:9" ht="30.75" customHeight="1" thickTop="1" thickBot="1">
      <c r="A5" s="504" t="s">
        <v>72</v>
      </c>
      <c r="B5" s="513"/>
      <c r="C5" s="309" t="s">
        <v>42</v>
      </c>
      <c r="D5" s="7" t="s">
        <v>46</v>
      </c>
      <c r="E5" s="110" t="s">
        <v>47</v>
      </c>
      <c r="F5" s="481"/>
      <c r="G5" s="47"/>
      <c r="H5" s="47"/>
      <c r="I5" s="47"/>
    </row>
    <row r="6" spans="1:9" s="112" customFormat="1" ht="30" customHeight="1" thickTop="1" thickBot="1">
      <c r="A6" s="169"/>
      <c r="B6" s="168" t="s">
        <v>73</v>
      </c>
      <c r="C6" s="419"/>
      <c r="D6" s="7"/>
      <c r="E6" s="110"/>
      <c r="F6" s="481"/>
      <c r="G6" s="47"/>
      <c r="H6" s="47"/>
      <c r="I6" s="47"/>
    </row>
    <row r="7" spans="1:9" ht="43.5" customHeight="1" thickTop="1">
      <c r="A7" s="11" t="s">
        <v>74</v>
      </c>
      <c r="B7" s="408" t="s">
        <v>75</v>
      </c>
      <c r="C7" s="345" t="b">
        <v>0</v>
      </c>
      <c r="D7" s="170">
        <v>1</v>
      </c>
      <c r="E7" s="114">
        <f>IF(C7,D7,0)</f>
        <v>0</v>
      </c>
      <c r="F7" s="450"/>
      <c r="G7" s="47">
        <f>IF(E7,1,0)</f>
        <v>0</v>
      </c>
      <c r="H7" s="47">
        <f>SUM(G7:G8)</f>
        <v>0</v>
      </c>
      <c r="I7" s="47"/>
    </row>
    <row r="8" spans="1:9" s="433" customFormat="1" ht="43.5" customHeight="1">
      <c r="A8" s="12"/>
      <c r="B8" s="443" t="s">
        <v>76</v>
      </c>
      <c r="C8" s="343" t="b">
        <v>0</v>
      </c>
      <c r="D8" s="170"/>
      <c r="E8" s="114">
        <f>IF(C8,D7,0)</f>
        <v>0</v>
      </c>
      <c r="F8" s="114" t="str">
        <f>IF(H7&gt;1,"Entry error, select one answer","")</f>
        <v/>
      </c>
      <c r="G8" s="47">
        <f>IF(E8,1,0)</f>
        <v>0</v>
      </c>
      <c r="H8" s="47"/>
      <c r="I8" s="47"/>
    </row>
    <row r="9" spans="1:9" s="433" customFormat="1" ht="43.5" customHeight="1">
      <c r="A9" s="12" t="s">
        <v>77</v>
      </c>
      <c r="B9" s="364" t="s">
        <v>78</v>
      </c>
      <c r="C9" s="345" t="b">
        <v>0</v>
      </c>
      <c r="D9" s="170">
        <v>1</v>
      </c>
      <c r="E9" s="114">
        <f t="shared" ref="E9:E10" si="0">IF(C9,D9,0)</f>
        <v>0</v>
      </c>
      <c r="F9" s="481"/>
      <c r="G9" s="47"/>
      <c r="H9" s="47"/>
      <c r="I9" s="47"/>
    </row>
    <row r="10" spans="1:9" s="433" customFormat="1" ht="43.5" customHeight="1">
      <c r="A10" s="12" t="s">
        <v>79</v>
      </c>
      <c r="B10" s="442" t="s">
        <v>80</v>
      </c>
      <c r="C10" s="343" t="b">
        <v>0</v>
      </c>
      <c r="D10" s="170">
        <v>5</v>
      </c>
      <c r="E10" s="114">
        <f t="shared" si="0"/>
        <v>0</v>
      </c>
      <c r="F10" s="481"/>
      <c r="G10" s="47">
        <f t="shared" ref="G10:G11" si="1">IF(E10,1,0)</f>
        <v>0</v>
      </c>
      <c r="H10" s="47">
        <f>SUM(G10:G11)</f>
        <v>0</v>
      </c>
      <c r="I10" s="47"/>
    </row>
    <row r="11" spans="1:9" s="433" customFormat="1" ht="43.5" customHeight="1">
      <c r="A11" s="335"/>
      <c r="B11" s="443" t="s">
        <v>76</v>
      </c>
      <c r="C11" s="345" t="b">
        <v>0</v>
      </c>
      <c r="D11" s="170"/>
      <c r="E11" s="114">
        <f>IF(C11,D10,0)</f>
        <v>0</v>
      </c>
      <c r="F11" s="114" t="str">
        <f>IF(H10&gt;1,"Entry error, select one answer","")</f>
        <v/>
      </c>
      <c r="G11" s="47">
        <f t="shared" si="1"/>
        <v>0</v>
      </c>
      <c r="H11" s="47"/>
      <c r="I11" s="47"/>
    </row>
    <row r="12" spans="1:9" ht="42" customHeight="1" thickBot="1">
      <c r="A12" s="13" t="s">
        <v>81</v>
      </c>
      <c r="B12" s="348" t="s">
        <v>82</v>
      </c>
      <c r="C12" s="344" t="b">
        <v>0</v>
      </c>
      <c r="D12" s="170">
        <v>5</v>
      </c>
      <c r="E12" s="114">
        <f t="shared" ref="E12" si="2">IF(C12,D12,0)</f>
        <v>0</v>
      </c>
      <c r="F12" s="481"/>
      <c r="G12" s="47"/>
      <c r="H12" s="47"/>
      <c r="I12" s="47"/>
    </row>
    <row r="13" spans="1:9" ht="17.25" customHeight="1" thickTop="1">
      <c r="A13" s="501"/>
      <c r="B13" s="483"/>
      <c r="C13" s="17"/>
      <c r="D13" s="487">
        <f>SUM(D7:D12)</f>
        <v>12</v>
      </c>
      <c r="E13" s="487">
        <f>SUM(E7:E12)</f>
        <v>0</v>
      </c>
      <c r="F13" s="481"/>
      <c r="G13" s="47"/>
      <c r="H13" s="47"/>
      <c r="I13" s="47"/>
    </row>
    <row r="14" spans="1:9" ht="16.5" thickBot="1">
      <c r="A14" s="501"/>
      <c r="B14" s="483"/>
      <c r="C14" s="17"/>
      <c r="D14" s="487"/>
      <c r="E14" s="487"/>
      <c r="F14" s="481"/>
      <c r="G14" s="47"/>
      <c r="H14" s="47"/>
      <c r="I14" s="47"/>
    </row>
    <row r="15" spans="1:9" ht="16.5" thickBot="1">
      <c r="A15" s="501"/>
      <c r="B15" s="15" t="s">
        <v>83</v>
      </c>
      <c r="C15" s="19">
        <f>E13/D13</f>
        <v>0</v>
      </c>
      <c r="D15" s="487"/>
      <c r="E15" s="487"/>
      <c r="F15" s="481"/>
      <c r="G15" s="47"/>
      <c r="H15" s="47"/>
      <c r="I15" s="47"/>
    </row>
    <row r="16" spans="1:9" ht="16.5" thickBot="1">
      <c r="A16" s="501"/>
      <c r="B16" s="483"/>
      <c r="C16" s="17"/>
      <c r="D16" s="487"/>
      <c r="E16" s="114"/>
      <c r="F16" s="481"/>
      <c r="G16" s="47"/>
      <c r="H16" s="47"/>
      <c r="I16" s="47"/>
    </row>
    <row r="17" spans="2:2" ht="98.25" customHeight="1" thickBot="1">
      <c r="B17" s="118" t="s">
        <v>69</v>
      </c>
    </row>
    <row r="18" spans="2:2">
      <c r="B18" s="117"/>
    </row>
    <row r="19" spans="2:2">
      <c r="B19" s="287"/>
    </row>
    <row r="20" spans="2:2">
      <c r="B20" s="117"/>
    </row>
    <row r="21" spans="2:2">
      <c r="B21" s="117"/>
    </row>
    <row r="22" spans="2:2">
      <c r="B22" s="117"/>
    </row>
    <row r="23" spans="2:2">
      <c r="B23" s="117"/>
    </row>
    <row r="24" spans="2:2">
      <c r="B24" s="117"/>
    </row>
  </sheetData>
  <mergeCells count="4">
    <mergeCell ref="A1:B1"/>
    <mergeCell ref="A3:B3"/>
    <mergeCell ref="A4:C4"/>
    <mergeCell ref="A5:B5"/>
  </mergeCells>
  <pageMargins left="0.7" right="0.7" top="0.75" bottom="0.75" header="0.3" footer="0.3"/>
  <pageSetup orientation="landscape" r:id="rId1"/>
  <ignoredErrors>
    <ignoredError sqref="E1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323850</xdr:colOff>
                    <xdr:row>6</xdr:row>
                    <xdr:rowOff>142875</xdr:rowOff>
                  </from>
                  <to>
                    <xdr:col>2</xdr:col>
                    <xdr:colOff>628650</xdr:colOff>
                    <xdr:row>6</xdr:row>
                    <xdr:rowOff>361950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304800</xdr:colOff>
                    <xdr:row>11</xdr:row>
                    <xdr:rowOff>47625</xdr:rowOff>
                  </from>
                  <to>
                    <xdr:col>2</xdr:col>
                    <xdr:colOff>609600</xdr:colOff>
                    <xdr:row>11</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323850</xdr:colOff>
                    <xdr:row>7</xdr:row>
                    <xdr:rowOff>142875</xdr:rowOff>
                  </from>
                  <to>
                    <xdr:col>2</xdr:col>
                    <xdr:colOff>628650</xdr:colOff>
                    <xdr:row>7</xdr:row>
                    <xdr:rowOff>361950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323850</xdr:colOff>
                    <xdr:row>8</xdr:row>
                    <xdr:rowOff>142875</xdr:rowOff>
                  </from>
                  <to>
                    <xdr:col>2</xdr:col>
                    <xdr:colOff>628650</xdr:colOff>
                    <xdr:row>8</xdr:row>
                    <xdr:rowOff>361950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304800</xdr:colOff>
                    <xdr:row>9</xdr:row>
                    <xdr:rowOff>47625</xdr:rowOff>
                  </from>
                  <to>
                    <xdr:col>2</xdr:col>
                    <xdr:colOff>609600</xdr:colOff>
                    <xdr:row>9</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304800</xdr:colOff>
                    <xdr:row>10</xdr:row>
                    <xdr:rowOff>47625</xdr:rowOff>
                  </from>
                  <to>
                    <xdr:col>2</xdr:col>
                    <xdr:colOff>609600</xdr:colOff>
                    <xdr:row>10</xdr:row>
                    <xdr:rowOff>266700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 operator="containsText" id="{5C01C960-6555-4810-97DD-7BD7F075C835}">
            <xm:f>NOT(ISERROR(SEARCH($F$8,F8)))</xm:f>
            <xm:f>$F$8</xm:f>
            <x14:dxf>
              <font>
                <b/>
                <i val="0"/>
              </font>
              <fill>
                <patternFill>
                  <bgColor rgb="FFFF0000"/>
                </patternFill>
              </fill>
              <border>
                <left style="thin">
                  <color auto="1"/>
                </left>
                <right style="thin">
                  <color auto="1"/>
                </right>
                <top style="thin">
                  <color auto="1"/>
                </top>
                <bottom style="thin">
                  <color auto="1"/>
                </bottom>
                <vertical/>
                <horizontal/>
              </border>
            </x14:dxf>
          </x14:cfRule>
          <xm:sqref>F8</xm:sqref>
        </x14:conditionalFormatting>
        <x14:conditionalFormatting xmlns:xm="http://schemas.microsoft.com/office/excel/2006/main">
          <x14:cfRule type="containsText" priority="1" operator="containsText" id="{475AB8C4-A209-4832-95E9-8B03DDA28AA1}">
            <xm:f>NOT(ISERROR(SEARCH($F$11,F11)))</xm:f>
            <xm:f>$F$11</xm:f>
            <x14:dxf>
              <font>
                <b/>
                <i val="0"/>
              </font>
              <fill>
                <patternFill>
                  <bgColor rgb="FFFF0000"/>
                </patternFill>
              </fill>
              <border>
                <left style="thin">
                  <color auto="1"/>
                </left>
                <right style="thin">
                  <color auto="1"/>
                </right>
                <top style="thin">
                  <color auto="1"/>
                </top>
                <bottom style="thin">
                  <color auto="1"/>
                </bottom>
                <vertical/>
                <horizontal/>
              </border>
            </x14:dxf>
          </x14:cfRule>
          <xm:sqref>F11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47"/>
  <sheetViews>
    <sheetView topLeftCell="A4" zoomScaleNormal="100" workbookViewId="0">
      <selection activeCell="G10" sqref="G1:I1048576"/>
    </sheetView>
  </sheetViews>
  <sheetFormatPr defaultColWidth="9" defaultRowHeight="15.75"/>
  <cols>
    <col min="1" max="1" width="8.125" style="20" customWidth="1"/>
    <col min="2" max="2" width="61.125" style="4" customWidth="1"/>
    <col min="3" max="3" width="14.125" style="16" customWidth="1"/>
    <col min="4" max="4" width="10.125" style="8" customWidth="1"/>
    <col min="5" max="5" width="10.125" style="8" hidden="1" customWidth="1"/>
    <col min="6" max="6" width="31" style="4" customWidth="1"/>
    <col min="7" max="8" width="9" style="8" hidden="1" customWidth="1"/>
    <col min="9" max="9" width="9" style="4" hidden="1" customWidth="1"/>
    <col min="10" max="10" width="9" style="4" customWidth="1"/>
    <col min="11" max="11" width="18.5" style="4" customWidth="1"/>
    <col min="12" max="16384" width="9" style="4"/>
  </cols>
  <sheetData>
    <row r="1" spans="1:11" ht="25.5" customHeight="1">
      <c r="A1" s="511" t="s">
        <v>84</v>
      </c>
      <c r="B1" s="511"/>
      <c r="C1" s="511"/>
      <c r="D1" s="487"/>
      <c r="E1" s="487"/>
      <c r="F1" s="483"/>
      <c r="G1" s="487"/>
      <c r="H1" s="487"/>
      <c r="I1" s="483"/>
      <c r="J1" s="483"/>
      <c r="K1" s="483"/>
    </row>
    <row r="2" spans="1:11">
      <c r="A2" s="502"/>
      <c r="B2" s="483"/>
      <c r="C2" s="17"/>
      <c r="D2" s="487"/>
      <c r="E2" s="487"/>
      <c r="F2" s="483"/>
      <c r="G2" s="487"/>
      <c r="H2" s="487"/>
      <c r="I2" s="483"/>
      <c r="J2" s="483"/>
      <c r="K2" s="483"/>
    </row>
    <row r="3" spans="1:11" ht="22.5" customHeight="1">
      <c r="A3" s="511" t="s">
        <v>85</v>
      </c>
      <c r="B3" s="511"/>
      <c r="C3" s="17"/>
      <c r="D3" s="487"/>
      <c r="E3" s="487"/>
      <c r="F3" s="483"/>
      <c r="G3" s="487"/>
      <c r="H3" s="487"/>
      <c r="I3" s="483"/>
      <c r="J3" s="483"/>
      <c r="K3" s="483"/>
    </row>
    <row r="4" spans="1:11" ht="22.5" customHeight="1" thickBot="1">
      <c r="A4" s="512" t="s">
        <v>71</v>
      </c>
      <c r="B4" s="512"/>
      <c r="C4" s="512"/>
      <c r="D4" s="21"/>
      <c r="E4" s="487"/>
      <c r="F4" s="483"/>
      <c r="G4" s="487"/>
      <c r="H4" s="487"/>
      <c r="I4" s="483"/>
      <c r="J4" s="483"/>
      <c r="K4" s="483"/>
    </row>
    <row r="5" spans="1:11" ht="39" customHeight="1" thickTop="1" thickBot="1">
      <c r="A5" s="514" t="s">
        <v>86</v>
      </c>
      <c r="B5" s="522"/>
      <c r="C5" s="309" t="s">
        <v>42</v>
      </c>
      <c r="D5" s="22" t="s">
        <v>46</v>
      </c>
      <c r="E5" s="7" t="s">
        <v>47</v>
      </c>
      <c r="F5" s="483"/>
      <c r="G5" s="487"/>
      <c r="H5" s="487"/>
      <c r="I5" s="483"/>
      <c r="J5" s="483"/>
      <c r="K5" s="483"/>
    </row>
    <row r="6" spans="1:11" ht="30" customHeight="1" thickTop="1">
      <c r="A6" s="334" t="s">
        <v>87</v>
      </c>
      <c r="B6" s="408" t="s">
        <v>88</v>
      </c>
      <c r="C6" s="342" t="b">
        <v>0</v>
      </c>
      <c r="D6" s="170">
        <v>2</v>
      </c>
      <c r="E6" s="487">
        <f>IF(C6,D6,0)</f>
        <v>0</v>
      </c>
      <c r="F6" s="483"/>
      <c r="G6" s="487"/>
      <c r="H6" s="487"/>
      <c r="I6" s="483"/>
      <c r="J6" s="483"/>
      <c r="K6" s="483"/>
    </row>
    <row r="7" spans="1:11" ht="28.5" customHeight="1">
      <c r="A7" s="128" t="s">
        <v>89</v>
      </c>
      <c r="B7" s="346" t="s">
        <v>90</v>
      </c>
      <c r="C7" s="343" t="b">
        <v>0</v>
      </c>
      <c r="D7" s="170">
        <v>6</v>
      </c>
      <c r="E7" s="487">
        <f t="shared" ref="E7:E17" si="0">IF(C7,D7,0)</f>
        <v>0</v>
      </c>
      <c r="F7" s="483"/>
      <c r="G7" s="487"/>
      <c r="H7" s="487"/>
      <c r="I7" s="483"/>
      <c r="J7" s="483"/>
      <c r="K7" s="483"/>
    </row>
    <row r="8" spans="1:11" ht="27.75" customHeight="1">
      <c r="A8" s="128" t="s">
        <v>91</v>
      </c>
      <c r="B8" s="365" t="s">
        <v>92</v>
      </c>
      <c r="C8" s="343" t="b">
        <v>0</v>
      </c>
      <c r="D8" s="170">
        <v>4</v>
      </c>
      <c r="E8" s="487">
        <f t="shared" si="0"/>
        <v>0</v>
      </c>
      <c r="F8" s="483"/>
      <c r="G8" s="487"/>
      <c r="H8" s="487"/>
      <c r="I8" s="483"/>
      <c r="J8" s="483"/>
      <c r="K8" s="483"/>
    </row>
    <row r="9" spans="1:11" ht="29.25" customHeight="1">
      <c r="A9" s="128" t="s">
        <v>93</v>
      </c>
      <c r="B9" s="365" t="s">
        <v>94</v>
      </c>
      <c r="C9" s="343" t="b">
        <v>0</v>
      </c>
      <c r="D9" s="170">
        <v>10</v>
      </c>
      <c r="E9" s="487">
        <f t="shared" si="0"/>
        <v>0</v>
      </c>
      <c r="F9" s="503"/>
      <c r="G9" s="487"/>
      <c r="H9" s="487"/>
      <c r="I9" s="483"/>
      <c r="J9" s="483"/>
      <c r="K9" s="483"/>
    </row>
    <row r="10" spans="1:11" ht="28.5" customHeight="1">
      <c r="A10" s="128" t="s">
        <v>95</v>
      </c>
      <c r="B10" s="365" t="s">
        <v>96</v>
      </c>
      <c r="C10" s="343" t="b">
        <v>0</v>
      </c>
      <c r="D10" s="170">
        <v>8</v>
      </c>
      <c r="E10" s="487">
        <f t="shared" si="0"/>
        <v>0</v>
      </c>
      <c r="F10" s="483"/>
      <c r="G10" s="487"/>
      <c r="H10" s="487"/>
      <c r="I10" s="483"/>
      <c r="J10" s="483"/>
      <c r="K10" s="483"/>
    </row>
    <row r="11" spans="1:11" ht="39" customHeight="1">
      <c r="A11" s="128" t="s">
        <v>97</v>
      </c>
      <c r="B11" s="363" t="s">
        <v>98</v>
      </c>
      <c r="C11" s="343" t="b">
        <v>0</v>
      </c>
      <c r="D11" s="170">
        <v>10</v>
      </c>
      <c r="E11" s="487">
        <f t="shared" si="0"/>
        <v>0</v>
      </c>
      <c r="F11" s="483"/>
      <c r="G11" s="487"/>
      <c r="H11" s="487"/>
      <c r="I11" s="483"/>
      <c r="J11" s="483"/>
      <c r="K11" s="483"/>
    </row>
    <row r="12" spans="1:11" ht="54.75" customHeight="1">
      <c r="A12" s="128" t="s">
        <v>99</v>
      </c>
      <c r="B12" s="409" t="s">
        <v>100</v>
      </c>
      <c r="C12" s="343" t="b">
        <v>0</v>
      </c>
      <c r="D12" s="170">
        <v>10</v>
      </c>
      <c r="E12" s="487">
        <f t="shared" si="0"/>
        <v>0</v>
      </c>
      <c r="F12" s="503"/>
      <c r="G12" s="487"/>
      <c r="H12" s="487"/>
      <c r="I12" s="483"/>
      <c r="J12" s="483"/>
      <c r="K12" s="483"/>
    </row>
    <row r="13" spans="1:11" s="158" customFormat="1" ht="34.5" customHeight="1">
      <c r="A13" s="128" t="s">
        <v>101</v>
      </c>
      <c r="B13" s="410" t="s">
        <v>102</v>
      </c>
      <c r="C13" s="343" t="b">
        <v>0</v>
      </c>
      <c r="D13" s="170">
        <v>6</v>
      </c>
      <c r="E13" s="487">
        <f t="shared" si="0"/>
        <v>0</v>
      </c>
      <c r="F13" s="503"/>
      <c r="G13" s="487"/>
      <c r="H13" s="487"/>
      <c r="I13" s="483"/>
      <c r="J13" s="483"/>
      <c r="K13" s="483"/>
    </row>
    <row r="14" spans="1:11" ht="30.6" customHeight="1" thickBot="1">
      <c r="A14" s="209" t="s">
        <v>103</v>
      </c>
      <c r="B14" s="411" t="s">
        <v>104</v>
      </c>
      <c r="C14" s="344" t="b">
        <v>0</v>
      </c>
      <c r="D14" s="170">
        <v>1</v>
      </c>
      <c r="E14" s="487">
        <f t="shared" si="0"/>
        <v>0</v>
      </c>
      <c r="F14" s="503"/>
      <c r="G14" s="487"/>
      <c r="H14" s="487"/>
      <c r="I14" s="483"/>
      <c r="J14" s="483"/>
      <c r="K14" s="483"/>
    </row>
    <row r="15" spans="1:11" ht="36.75" customHeight="1" thickTop="1" thickBot="1">
      <c r="A15" s="520" t="s">
        <v>105</v>
      </c>
      <c r="B15" s="520"/>
      <c r="C15" s="521"/>
      <c r="D15" s="165"/>
      <c r="E15" s="487"/>
      <c r="F15" s="483"/>
      <c r="G15" s="487"/>
      <c r="H15" s="487"/>
      <c r="I15" s="483"/>
      <c r="J15" s="483"/>
      <c r="K15" s="483"/>
    </row>
    <row r="16" spans="1:11" ht="46.5" customHeight="1" thickTop="1">
      <c r="A16" s="134" t="s">
        <v>106</v>
      </c>
      <c r="B16" s="412" t="s">
        <v>107</v>
      </c>
      <c r="C16" s="342" t="b">
        <v>0</v>
      </c>
      <c r="D16" s="170">
        <v>7</v>
      </c>
      <c r="E16" s="487">
        <f t="shared" si="0"/>
        <v>0</v>
      </c>
      <c r="F16" s="196"/>
      <c r="G16" s="487"/>
      <c r="H16" s="487"/>
      <c r="I16" s="483"/>
      <c r="J16" s="483"/>
      <c r="K16" s="196"/>
    </row>
    <row r="17" spans="1:11" s="434" customFormat="1" ht="46.5" customHeight="1">
      <c r="A17" s="134" t="s">
        <v>108</v>
      </c>
      <c r="B17" s="412" t="s">
        <v>109</v>
      </c>
      <c r="C17" s="345" t="b">
        <v>0</v>
      </c>
      <c r="D17" s="170">
        <v>5</v>
      </c>
      <c r="E17" s="487">
        <f t="shared" si="0"/>
        <v>0</v>
      </c>
      <c r="F17" s="449"/>
      <c r="G17" s="487"/>
      <c r="H17" s="487"/>
      <c r="I17" s="483"/>
      <c r="J17" s="483"/>
      <c r="K17" s="196"/>
    </row>
    <row r="18" spans="1:11" ht="44.25" customHeight="1">
      <c r="A18" s="134" t="s">
        <v>110</v>
      </c>
      <c r="B18" s="346" t="s">
        <v>111</v>
      </c>
      <c r="C18" s="343" t="b">
        <v>0</v>
      </c>
      <c r="D18" s="170">
        <v>10</v>
      </c>
      <c r="E18" s="487">
        <f t="shared" ref="E18:E23" si="1">IF(C18,D18,0)</f>
        <v>0</v>
      </c>
      <c r="F18" s="483"/>
      <c r="G18" s="487"/>
      <c r="H18" s="487"/>
      <c r="I18" s="483"/>
      <c r="J18" s="483"/>
      <c r="K18" s="483"/>
    </row>
    <row r="19" spans="1:11" ht="61.5" customHeight="1">
      <c r="A19" s="134" t="s">
        <v>112</v>
      </c>
      <c r="B19" s="363" t="s">
        <v>113</v>
      </c>
      <c r="C19" s="414" t="s">
        <v>114</v>
      </c>
      <c r="D19" s="165"/>
      <c r="E19" s="487"/>
      <c r="F19" s="196"/>
      <c r="G19" s="487"/>
      <c r="H19" s="487"/>
      <c r="I19" s="483"/>
      <c r="J19" s="483"/>
      <c r="K19" s="483"/>
    </row>
    <row r="20" spans="1:11" s="215" customFormat="1" ht="30" customHeight="1">
      <c r="A20" s="178"/>
      <c r="B20" s="413" t="s">
        <v>115</v>
      </c>
      <c r="C20" s="343" t="b">
        <v>0</v>
      </c>
      <c r="D20" s="170">
        <v>3</v>
      </c>
      <c r="E20" s="487">
        <f t="shared" si="1"/>
        <v>0</v>
      </c>
      <c r="F20" s="160" t="str">
        <f>IF(H20&gt;1,"Entry error, select one answer","")</f>
        <v/>
      </c>
      <c r="G20" s="487">
        <f>IF(C20,1,0)</f>
        <v>0</v>
      </c>
      <c r="H20" s="487">
        <f>SUM(G20:G23)</f>
        <v>0</v>
      </c>
      <c r="I20" s="483"/>
      <c r="J20" s="483"/>
      <c r="K20" s="483"/>
    </row>
    <row r="21" spans="1:11" s="215" customFormat="1" ht="30" customHeight="1">
      <c r="A21" s="178"/>
      <c r="B21" s="413" t="s">
        <v>116</v>
      </c>
      <c r="C21" s="343" t="b">
        <v>0</v>
      </c>
      <c r="D21" s="170">
        <v>2</v>
      </c>
      <c r="E21" s="487">
        <f t="shared" si="1"/>
        <v>0</v>
      </c>
      <c r="F21" s="196"/>
      <c r="G21" s="487">
        <f t="shared" ref="G21:G23" si="2">IF(C21,1,0)</f>
        <v>0</v>
      </c>
      <c r="H21" s="487"/>
      <c r="I21" s="483"/>
      <c r="J21" s="483"/>
      <c r="K21" s="483"/>
    </row>
    <row r="22" spans="1:11" s="215" customFormat="1" ht="30" customHeight="1">
      <c r="A22" s="178"/>
      <c r="B22" s="413" t="s">
        <v>117</v>
      </c>
      <c r="C22" s="343" t="b">
        <v>0</v>
      </c>
      <c r="D22" s="170">
        <v>1</v>
      </c>
      <c r="E22" s="487">
        <f t="shared" si="1"/>
        <v>0</v>
      </c>
      <c r="F22" s="196"/>
      <c r="G22" s="487">
        <f t="shared" si="2"/>
        <v>0</v>
      </c>
      <c r="H22" s="487"/>
      <c r="I22" s="483"/>
      <c r="J22" s="483"/>
      <c r="K22" s="483"/>
    </row>
    <row r="23" spans="1:11" s="215" customFormat="1" ht="30" customHeight="1" thickBot="1">
      <c r="A23" s="290"/>
      <c r="B23" s="413" t="s">
        <v>118</v>
      </c>
      <c r="C23" s="343" t="b">
        <v>0</v>
      </c>
      <c r="D23" s="170">
        <v>0</v>
      </c>
      <c r="E23" s="487">
        <f t="shared" si="1"/>
        <v>0</v>
      </c>
      <c r="F23" s="196"/>
      <c r="G23" s="487">
        <f t="shared" si="2"/>
        <v>0</v>
      </c>
      <c r="H23" s="487"/>
      <c r="I23" s="483"/>
      <c r="J23" s="483"/>
      <c r="K23" s="483"/>
    </row>
    <row r="24" spans="1:11" ht="30" customHeight="1" thickTop="1" thickBot="1">
      <c r="A24" s="514" t="s">
        <v>119</v>
      </c>
      <c r="B24" s="515"/>
      <c r="C24" s="516"/>
      <c r="D24" s="165"/>
      <c r="E24" s="487"/>
      <c r="F24" s="483"/>
      <c r="G24" s="487"/>
      <c r="H24" s="487"/>
      <c r="I24" s="483"/>
      <c r="J24" s="483"/>
      <c r="K24" s="483"/>
    </row>
    <row r="25" spans="1:11" ht="63.75" thickTop="1">
      <c r="A25" s="335" t="s">
        <v>120</v>
      </c>
      <c r="B25" s="115" t="s">
        <v>121</v>
      </c>
      <c r="C25" s="416" t="s">
        <v>114</v>
      </c>
      <c r="D25" s="165"/>
      <c r="E25" s="487"/>
      <c r="F25" s="483"/>
      <c r="G25" s="487"/>
      <c r="H25" s="487"/>
      <c r="I25" s="483"/>
      <c r="J25" s="483"/>
      <c r="K25" s="483"/>
    </row>
    <row r="26" spans="1:11" ht="20.100000000000001" customHeight="1">
      <c r="A26" s="335"/>
      <c r="B26" s="23" t="s">
        <v>122</v>
      </c>
      <c r="C26" s="343" t="b">
        <v>0</v>
      </c>
      <c r="D26" s="170">
        <v>3</v>
      </c>
      <c r="E26" s="487">
        <f>IF(C26,D26,0)</f>
        <v>0</v>
      </c>
      <c r="F26" s="41"/>
      <c r="G26" s="487">
        <f>IF(C26,1,0)</f>
        <v>0</v>
      </c>
      <c r="H26" s="487">
        <f>SUM(G26:G29)</f>
        <v>0</v>
      </c>
      <c r="I26" s="483"/>
      <c r="J26" s="483"/>
      <c r="K26" s="483"/>
    </row>
    <row r="27" spans="1:11" ht="20.100000000000001" customHeight="1">
      <c r="A27" s="335"/>
      <c r="B27" s="23" t="s">
        <v>123</v>
      </c>
      <c r="C27" s="343" t="b">
        <v>0</v>
      </c>
      <c r="D27" s="170">
        <v>2</v>
      </c>
      <c r="E27" s="487">
        <f>IF(C27,D27,0)</f>
        <v>0</v>
      </c>
      <c r="F27" s="41" t="str">
        <f>IF(H26&gt;1,"Entry Error, select one answer ","")</f>
        <v/>
      </c>
      <c r="G27" s="487">
        <f t="shared" ref="G27:G29" si="3">IF(C27,1,0)</f>
        <v>0</v>
      </c>
      <c r="H27" s="487"/>
      <c r="I27" s="483"/>
      <c r="J27" s="483"/>
      <c r="K27" s="483"/>
    </row>
    <row r="28" spans="1:11" ht="20.100000000000001" customHeight="1">
      <c r="A28" s="335"/>
      <c r="B28" s="23" t="s">
        <v>124</v>
      </c>
      <c r="C28" s="343" t="b">
        <v>0</v>
      </c>
      <c r="D28" s="170">
        <v>1</v>
      </c>
      <c r="E28" s="487">
        <f>IF(C28,D28,0)</f>
        <v>0</v>
      </c>
      <c r="F28" s="483"/>
      <c r="G28" s="487">
        <f t="shared" si="3"/>
        <v>0</v>
      </c>
      <c r="H28" s="487"/>
      <c r="I28" s="483"/>
      <c r="J28" s="483"/>
      <c r="K28" s="483"/>
    </row>
    <row r="29" spans="1:11" ht="20.100000000000001" customHeight="1">
      <c r="A29" s="335"/>
      <c r="B29" s="415" t="s">
        <v>125</v>
      </c>
      <c r="C29" s="417" t="b">
        <v>0</v>
      </c>
      <c r="D29" s="170"/>
      <c r="E29" s="487">
        <f>IF(C29,D26,0)</f>
        <v>0</v>
      </c>
      <c r="F29" s="483"/>
      <c r="G29" s="487">
        <f t="shared" si="3"/>
        <v>0</v>
      </c>
      <c r="H29" s="487"/>
      <c r="I29" s="483"/>
      <c r="J29" s="483"/>
      <c r="K29" s="483"/>
    </row>
    <row r="30" spans="1:11" ht="53.25" customHeight="1">
      <c r="A30" s="128" t="s">
        <v>126</v>
      </c>
      <c r="B30" s="346" t="s">
        <v>127</v>
      </c>
      <c r="C30" s="343" t="b">
        <v>0</v>
      </c>
      <c r="D30" s="170">
        <v>1</v>
      </c>
      <c r="E30" s="487">
        <f>IF(C30,D30,0)</f>
        <v>0</v>
      </c>
      <c r="F30" s="483"/>
      <c r="G30" s="487"/>
      <c r="H30" s="487"/>
      <c r="I30" s="483"/>
      <c r="J30" s="483"/>
      <c r="K30" s="483"/>
    </row>
    <row r="31" spans="1:11" ht="63">
      <c r="A31" s="128" t="s">
        <v>128</v>
      </c>
      <c r="B31" s="346" t="s">
        <v>129</v>
      </c>
      <c r="C31" s="418" t="s">
        <v>114</v>
      </c>
      <c r="D31" s="165"/>
      <c r="E31" s="487"/>
      <c r="F31" s="483"/>
      <c r="G31" s="487"/>
      <c r="H31" s="487"/>
      <c r="I31" s="483"/>
      <c r="J31" s="483"/>
      <c r="K31" s="483"/>
    </row>
    <row r="32" spans="1:11" ht="20.100000000000001" customHeight="1">
      <c r="A32" s="24"/>
      <c r="B32" s="23" t="s">
        <v>130</v>
      </c>
      <c r="C32" s="343" t="b">
        <v>0</v>
      </c>
      <c r="D32" s="170">
        <v>3</v>
      </c>
      <c r="E32" s="487">
        <f>IF(C32,D32,0)</f>
        <v>0</v>
      </c>
      <c r="F32" s="488"/>
      <c r="G32" s="487">
        <f>IF(C32,1,0)</f>
        <v>0</v>
      </c>
      <c r="H32" s="487">
        <f>SUM(G32:G35)</f>
        <v>0</v>
      </c>
      <c r="I32" s="483"/>
      <c r="J32" s="483"/>
      <c r="K32" s="483"/>
    </row>
    <row r="33" spans="1:8" ht="20.100000000000001" customHeight="1">
      <c r="A33" s="24"/>
      <c r="B33" s="23" t="s">
        <v>131</v>
      </c>
      <c r="C33" s="343" t="b">
        <v>0</v>
      </c>
      <c r="D33" s="170">
        <v>2</v>
      </c>
      <c r="E33" s="487">
        <f>IF(C33,D32,0)</f>
        <v>0</v>
      </c>
      <c r="F33" s="41" t="str">
        <f>IF(H32&gt;1,"Entry Error, select one answer for this standard","")</f>
        <v/>
      </c>
      <c r="G33" s="487">
        <f t="shared" ref="G33:G35" si="4">IF(C33,1,0)</f>
        <v>0</v>
      </c>
      <c r="H33" s="487"/>
    </row>
    <row r="34" spans="1:8" ht="20.100000000000001" customHeight="1">
      <c r="A34" s="24"/>
      <c r="B34" s="23" t="s">
        <v>132</v>
      </c>
      <c r="C34" s="343" t="b">
        <v>0</v>
      </c>
      <c r="D34" s="170">
        <v>1</v>
      </c>
      <c r="E34" s="487">
        <f>IF(C34,D33,0)</f>
        <v>0</v>
      </c>
      <c r="F34" s="483"/>
      <c r="G34" s="487">
        <f t="shared" si="4"/>
        <v>0</v>
      </c>
      <c r="H34" s="487"/>
    </row>
    <row r="35" spans="1:8" ht="20.100000000000001" customHeight="1" thickBot="1">
      <c r="A35" s="171"/>
      <c r="B35" s="172" t="s">
        <v>133</v>
      </c>
      <c r="C35" s="344" t="b">
        <v>0</v>
      </c>
      <c r="D35" s="170">
        <v>0</v>
      </c>
      <c r="E35" s="487">
        <f>IF(C35,D34,0)</f>
        <v>0</v>
      </c>
      <c r="F35" s="483"/>
      <c r="G35" s="487">
        <f t="shared" si="4"/>
        <v>0</v>
      </c>
      <c r="H35" s="487"/>
    </row>
    <row r="36" spans="1:8" s="156" customFormat="1" ht="18" customHeight="1" thickTop="1">
      <c r="A36" s="178"/>
      <c r="B36" s="179"/>
      <c r="C36" s="37"/>
      <c r="D36" s="173">
        <f>SUM(D6:D20,D24:D26,D30,D32)</f>
        <v>89</v>
      </c>
      <c r="E36" s="173">
        <f>SUM(E6:E35)</f>
        <v>0</v>
      </c>
      <c r="F36" s="483"/>
      <c r="G36" s="487"/>
      <c r="H36" s="487"/>
    </row>
    <row r="37" spans="1:8" s="122" customFormat="1" ht="16.5" thickBot="1">
      <c r="A37" s="127"/>
      <c r="B37" s="127"/>
      <c r="C37" s="127"/>
      <c r="D37" s="173"/>
      <c r="E37" s="173"/>
      <c r="F37" s="483"/>
      <c r="G37" s="487"/>
      <c r="H37" s="487"/>
    </row>
    <row r="38" spans="1:8" ht="18" customHeight="1" thickBot="1">
      <c r="A38" s="502"/>
      <c r="B38" s="15" t="s">
        <v>83</v>
      </c>
      <c r="C38" s="174">
        <f>SUM(E36/D36)</f>
        <v>0</v>
      </c>
      <c r="D38" s="173"/>
      <c r="E38" s="173"/>
      <c r="F38" s="483"/>
      <c r="G38" s="487"/>
      <c r="H38" s="487"/>
    </row>
    <row r="39" spans="1:8" ht="16.5" thickBot="1">
      <c r="A39" s="502"/>
      <c r="B39" s="483"/>
      <c r="C39" s="50"/>
      <c r="D39" s="487"/>
      <c r="E39" s="487"/>
      <c r="F39" s="483"/>
      <c r="G39" s="487"/>
      <c r="H39" s="487"/>
    </row>
    <row r="40" spans="1:8">
      <c r="A40" s="502"/>
      <c r="B40" s="517" t="s">
        <v>69</v>
      </c>
      <c r="C40" s="50"/>
      <c r="D40" s="487"/>
      <c r="E40" s="487"/>
      <c r="F40" s="483"/>
      <c r="G40" s="487"/>
      <c r="H40" s="487"/>
    </row>
    <row r="41" spans="1:8">
      <c r="A41" s="502"/>
      <c r="B41" s="518"/>
      <c r="C41" s="50"/>
      <c r="D41" s="487"/>
      <c r="E41" s="487"/>
      <c r="F41" s="483"/>
      <c r="G41" s="487"/>
      <c r="H41" s="487"/>
    </row>
    <row r="42" spans="1:8">
      <c r="A42" s="502"/>
      <c r="B42" s="518"/>
      <c r="C42" s="50"/>
      <c r="D42" s="487"/>
      <c r="E42" s="487"/>
      <c r="F42" s="483"/>
      <c r="G42" s="487"/>
      <c r="H42" s="487"/>
    </row>
    <row r="43" spans="1:8">
      <c r="A43" s="502"/>
      <c r="B43" s="518"/>
      <c r="C43" s="50"/>
      <c r="D43" s="487"/>
      <c r="E43" s="487"/>
      <c r="F43" s="483"/>
      <c r="G43" s="487"/>
      <c r="H43" s="487"/>
    </row>
    <row r="44" spans="1:8">
      <c r="A44" s="502"/>
      <c r="B44" s="518"/>
      <c r="C44" s="50"/>
      <c r="D44" s="487"/>
      <c r="E44" s="487"/>
      <c r="F44" s="483"/>
      <c r="G44" s="487"/>
      <c r="H44" s="487"/>
    </row>
    <row r="45" spans="1:8">
      <c r="A45" s="502"/>
      <c r="B45" s="518"/>
      <c r="C45" s="50"/>
      <c r="D45" s="487"/>
      <c r="E45" s="487"/>
      <c r="F45" s="483"/>
      <c r="G45" s="487"/>
      <c r="H45" s="487"/>
    </row>
    <row r="46" spans="1:8">
      <c r="A46" s="502"/>
      <c r="B46" s="518"/>
      <c r="C46" s="50"/>
      <c r="D46" s="487"/>
      <c r="E46" s="487"/>
      <c r="F46" s="483"/>
      <c r="G46" s="487"/>
      <c r="H46" s="487"/>
    </row>
    <row r="47" spans="1:8" ht="16.5" thickBot="1">
      <c r="A47" s="502"/>
      <c r="B47" s="519"/>
      <c r="C47" s="50"/>
      <c r="D47" s="487"/>
      <c r="E47" s="487"/>
      <c r="F47" s="483"/>
      <c r="G47" s="487"/>
      <c r="H47" s="487"/>
    </row>
  </sheetData>
  <mergeCells count="7">
    <mergeCell ref="A24:C24"/>
    <mergeCell ref="B40:B47"/>
    <mergeCell ref="A1:C1"/>
    <mergeCell ref="A3:B3"/>
    <mergeCell ref="A4:C4"/>
    <mergeCell ref="A15:C15"/>
    <mergeCell ref="A5:B5"/>
  </mergeCells>
  <pageMargins left="0.7" right="0.7" top="0.75" bottom="0.75" header="0.3" footer="0.3"/>
  <pageSetup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xdr:col>
                    <xdr:colOff>295275</xdr:colOff>
                    <xdr:row>5</xdr:row>
                    <xdr:rowOff>9525</xdr:rowOff>
                  </from>
                  <to>
                    <xdr:col>2</xdr:col>
                    <xdr:colOff>600075</xdr:colOff>
                    <xdr:row>5</xdr:row>
                    <xdr:rowOff>228600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xdr:col>
                    <xdr:colOff>295275</xdr:colOff>
                    <xdr:row>6</xdr:row>
                    <xdr:rowOff>9525</xdr:rowOff>
                  </from>
                  <to>
                    <xdr:col>2</xdr:col>
                    <xdr:colOff>600075</xdr:colOff>
                    <xdr:row>6</xdr:row>
                    <xdr:rowOff>228600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295275</xdr:colOff>
                    <xdr:row>7</xdr:row>
                    <xdr:rowOff>9525</xdr:rowOff>
                  </from>
                  <to>
                    <xdr:col>2</xdr:col>
                    <xdr:colOff>600075</xdr:colOff>
                    <xdr:row>7</xdr:row>
                    <xdr:rowOff>228600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295275</xdr:colOff>
                    <xdr:row>8</xdr:row>
                    <xdr:rowOff>9525</xdr:rowOff>
                  </from>
                  <to>
                    <xdr:col>2</xdr:col>
                    <xdr:colOff>600075</xdr:colOff>
                    <xdr:row>8</xdr:row>
                    <xdr:rowOff>228600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xdr:col>
                    <xdr:colOff>295275</xdr:colOff>
                    <xdr:row>9</xdr:row>
                    <xdr:rowOff>9525</xdr:rowOff>
                  </from>
                  <to>
                    <xdr:col>2</xdr:col>
                    <xdr:colOff>600075</xdr:colOff>
                    <xdr:row>9</xdr:row>
                    <xdr:rowOff>228600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xdr:col>
                    <xdr:colOff>295275</xdr:colOff>
                    <xdr:row>10</xdr:row>
                    <xdr:rowOff>9525</xdr:rowOff>
                  </from>
                  <to>
                    <xdr:col>2</xdr:col>
                    <xdr:colOff>600075</xdr:colOff>
                    <xdr:row>10</xdr:row>
                    <xdr:rowOff>228600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xdr:col>
                    <xdr:colOff>295275</xdr:colOff>
                    <xdr:row>11</xdr:row>
                    <xdr:rowOff>152400</xdr:rowOff>
                  </from>
                  <to>
                    <xdr:col>2</xdr:col>
                    <xdr:colOff>600075</xdr:colOff>
                    <xdr:row>11</xdr:row>
                    <xdr:rowOff>371475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xdr:col>
                    <xdr:colOff>295275</xdr:colOff>
                    <xdr:row>13</xdr:row>
                    <xdr:rowOff>104775</xdr:rowOff>
                  </from>
                  <to>
                    <xdr:col>2</xdr:col>
                    <xdr:colOff>600075</xdr:colOff>
                    <xdr:row>13</xdr:row>
                    <xdr:rowOff>314325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276225</xdr:colOff>
                    <xdr:row>15</xdr:row>
                    <xdr:rowOff>180975</xdr:rowOff>
                  </from>
                  <to>
                    <xdr:col>2</xdr:col>
                    <xdr:colOff>581025</xdr:colOff>
                    <xdr:row>15</xdr:row>
                    <xdr:rowOff>409575</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2</xdr:col>
                    <xdr:colOff>295275</xdr:colOff>
                    <xdr:row>17</xdr:row>
                    <xdr:rowOff>104775</xdr:rowOff>
                  </from>
                  <to>
                    <xdr:col>2</xdr:col>
                    <xdr:colOff>600075</xdr:colOff>
                    <xdr:row>17</xdr:row>
                    <xdr:rowOff>314325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2</xdr:col>
                    <xdr:colOff>295275</xdr:colOff>
                    <xdr:row>24</xdr:row>
                    <xdr:rowOff>942975</xdr:rowOff>
                  </from>
                  <to>
                    <xdr:col>2</xdr:col>
                    <xdr:colOff>600075</xdr:colOff>
                    <xdr:row>25</xdr:row>
                    <xdr:rowOff>219075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2</xdr:col>
                    <xdr:colOff>295275</xdr:colOff>
                    <xdr:row>26</xdr:row>
                    <xdr:rowOff>9525</xdr:rowOff>
                  </from>
                  <to>
                    <xdr:col>2</xdr:col>
                    <xdr:colOff>600075</xdr:colOff>
                    <xdr:row>26</xdr:row>
                    <xdr:rowOff>228600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2</xdr:col>
                    <xdr:colOff>295275</xdr:colOff>
                    <xdr:row>26</xdr:row>
                    <xdr:rowOff>219075</xdr:rowOff>
                  </from>
                  <to>
                    <xdr:col>2</xdr:col>
                    <xdr:colOff>600075</xdr:colOff>
                    <xdr:row>27</xdr:row>
                    <xdr:rowOff>190500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2</xdr:col>
                    <xdr:colOff>295275</xdr:colOff>
                    <xdr:row>28</xdr:row>
                    <xdr:rowOff>0</xdr:rowOff>
                  </from>
                  <to>
                    <xdr:col>2</xdr:col>
                    <xdr:colOff>600075</xdr:colOff>
                    <xdr:row>28</xdr:row>
                    <xdr:rowOff>219075</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2</xdr:col>
                    <xdr:colOff>295275</xdr:colOff>
                    <xdr:row>29</xdr:row>
                    <xdr:rowOff>219075</xdr:rowOff>
                  </from>
                  <to>
                    <xdr:col>2</xdr:col>
                    <xdr:colOff>600075</xdr:colOff>
                    <xdr:row>29</xdr:row>
                    <xdr:rowOff>447675</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2</xdr:col>
                    <xdr:colOff>295275</xdr:colOff>
                    <xdr:row>31</xdr:row>
                    <xdr:rowOff>28575</xdr:rowOff>
                  </from>
                  <to>
                    <xdr:col>2</xdr:col>
                    <xdr:colOff>600075</xdr:colOff>
                    <xdr:row>32</xdr:row>
                    <xdr:rowOff>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2</xdr:col>
                    <xdr:colOff>295275</xdr:colOff>
                    <xdr:row>32</xdr:row>
                    <xdr:rowOff>9525</xdr:rowOff>
                  </from>
                  <to>
                    <xdr:col>2</xdr:col>
                    <xdr:colOff>600075</xdr:colOff>
                    <xdr:row>32</xdr:row>
                    <xdr:rowOff>228600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2</xdr:col>
                    <xdr:colOff>295275</xdr:colOff>
                    <xdr:row>33</xdr:row>
                    <xdr:rowOff>9525</xdr:rowOff>
                  </from>
                  <to>
                    <xdr:col>2</xdr:col>
                    <xdr:colOff>600075</xdr:colOff>
                    <xdr:row>33</xdr:row>
                    <xdr:rowOff>228600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2</xdr:col>
                    <xdr:colOff>295275</xdr:colOff>
                    <xdr:row>34</xdr:row>
                    <xdr:rowOff>28575</xdr:rowOff>
                  </from>
                  <to>
                    <xdr:col>2</xdr:col>
                    <xdr:colOff>600075</xdr:colOff>
                    <xdr:row>35</xdr:row>
                    <xdr:rowOff>9525</xdr:rowOff>
                  </to>
                </anchor>
              </controlPr>
            </control>
          </mc:Choice>
        </mc:AlternateContent>
        <mc:AlternateContent xmlns:mc="http://schemas.openxmlformats.org/markup-compatibility/2006">
          <mc:Choice Requires="x14">
            <control shapeId="4139" r:id="rId23" name="Check Box 43">
              <controlPr defaultSize="0" autoFill="0" autoLine="0" autoPict="0">
                <anchor moveWithCells="1">
                  <from>
                    <xdr:col>2</xdr:col>
                    <xdr:colOff>314325</xdr:colOff>
                    <xdr:row>12</xdr:row>
                    <xdr:rowOff>104775</xdr:rowOff>
                  </from>
                  <to>
                    <xdr:col>2</xdr:col>
                    <xdr:colOff>619125</xdr:colOff>
                    <xdr:row>12</xdr:row>
                    <xdr:rowOff>323850</xdr:rowOff>
                  </to>
                </anchor>
              </controlPr>
            </control>
          </mc:Choice>
        </mc:AlternateContent>
        <mc:AlternateContent xmlns:mc="http://schemas.openxmlformats.org/markup-compatibility/2006">
          <mc:Choice Requires="x14">
            <control shapeId="4141" r:id="rId24" name="Check Box 45">
              <controlPr defaultSize="0" autoFill="0" autoLine="0" autoPict="0">
                <anchor moveWithCells="1">
                  <from>
                    <xdr:col>2</xdr:col>
                    <xdr:colOff>295275</xdr:colOff>
                    <xdr:row>19</xdr:row>
                    <xdr:rowOff>104775</xdr:rowOff>
                  </from>
                  <to>
                    <xdr:col>2</xdr:col>
                    <xdr:colOff>600075</xdr:colOff>
                    <xdr:row>19</xdr:row>
                    <xdr:rowOff>314325</xdr:rowOff>
                  </to>
                </anchor>
              </controlPr>
            </control>
          </mc:Choice>
        </mc:AlternateContent>
        <mc:AlternateContent xmlns:mc="http://schemas.openxmlformats.org/markup-compatibility/2006">
          <mc:Choice Requires="x14">
            <control shapeId="4142" r:id="rId25" name="Check Box 46">
              <controlPr defaultSize="0" autoFill="0" autoLine="0" autoPict="0">
                <anchor moveWithCells="1">
                  <from>
                    <xdr:col>2</xdr:col>
                    <xdr:colOff>295275</xdr:colOff>
                    <xdr:row>20</xdr:row>
                    <xdr:rowOff>104775</xdr:rowOff>
                  </from>
                  <to>
                    <xdr:col>2</xdr:col>
                    <xdr:colOff>600075</xdr:colOff>
                    <xdr:row>20</xdr:row>
                    <xdr:rowOff>314325</xdr:rowOff>
                  </to>
                </anchor>
              </controlPr>
            </control>
          </mc:Choice>
        </mc:AlternateContent>
        <mc:AlternateContent xmlns:mc="http://schemas.openxmlformats.org/markup-compatibility/2006">
          <mc:Choice Requires="x14">
            <control shapeId="4143" r:id="rId26" name="Check Box 47">
              <controlPr defaultSize="0" autoFill="0" autoLine="0" autoPict="0">
                <anchor moveWithCells="1">
                  <from>
                    <xdr:col>2</xdr:col>
                    <xdr:colOff>295275</xdr:colOff>
                    <xdr:row>21</xdr:row>
                    <xdr:rowOff>104775</xdr:rowOff>
                  </from>
                  <to>
                    <xdr:col>2</xdr:col>
                    <xdr:colOff>600075</xdr:colOff>
                    <xdr:row>21</xdr:row>
                    <xdr:rowOff>314325</xdr:rowOff>
                  </to>
                </anchor>
              </controlPr>
            </control>
          </mc:Choice>
        </mc:AlternateContent>
        <mc:AlternateContent xmlns:mc="http://schemas.openxmlformats.org/markup-compatibility/2006">
          <mc:Choice Requires="x14">
            <control shapeId="4144" r:id="rId27" name="Check Box 48">
              <controlPr defaultSize="0" autoFill="0" autoLine="0" autoPict="0">
                <anchor moveWithCells="1">
                  <from>
                    <xdr:col>2</xdr:col>
                    <xdr:colOff>295275</xdr:colOff>
                    <xdr:row>22</xdr:row>
                    <xdr:rowOff>104775</xdr:rowOff>
                  </from>
                  <to>
                    <xdr:col>2</xdr:col>
                    <xdr:colOff>600075</xdr:colOff>
                    <xdr:row>22</xdr:row>
                    <xdr:rowOff>314325</xdr:rowOff>
                  </to>
                </anchor>
              </controlPr>
            </control>
          </mc:Choice>
        </mc:AlternateContent>
        <mc:AlternateContent xmlns:mc="http://schemas.openxmlformats.org/markup-compatibility/2006">
          <mc:Choice Requires="x14">
            <control shapeId="4146" r:id="rId28" name="Check Box 50">
              <controlPr defaultSize="0" autoFill="0" autoLine="0" autoPict="0">
                <anchor moveWithCells="1">
                  <from>
                    <xdr:col>2</xdr:col>
                    <xdr:colOff>276225</xdr:colOff>
                    <xdr:row>16</xdr:row>
                    <xdr:rowOff>180975</xdr:rowOff>
                  </from>
                  <to>
                    <xdr:col>2</xdr:col>
                    <xdr:colOff>581025</xdr:colOff>
                    <xdr:row>16</xdr:row>
                    <xdr:rowOff>409575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39708913-5582-4E8C-96EE-8FD06AFBA11C}">
            <xm:f>NOT(ISERROR(SEARCH($F$26,F26)))</xm:f>
            <xm:f>$F$26</xm:f>
            <x14:dxf>
              <font>
                <b/>
                <i val="0"/>
              </font>
              <fill>
                <patternFill>
                  <bgColor rgb="FF92D050"/>
                </patternFill>
              </fill>
              <border>
                <left style="thin">
                  <color auto="1"/>
                </left>
                <right style="thin">
                  <color auto="1"/>
                </right>
                <top style="thin">
                  <color auto="1"/>
                </top>
                <bottom style="thin">
                  <color auto="1"/>
                </bottom>
                <vertical/>
                <horizontal/>
              </border>
            </x14:dxf>
          </x14:cfRule>
          <xm:sqref>F26</xm:sqref>
        </x14:conditionalFormatting>
        <x14:conditionalFormatting xmlns:xm="http://schemas.microsoft.com/office/excel/2006/main">
          <x14:cfRule type="containsText" priority="4" operator="containsText" id="{E3F8F874-2CC6-4942-BCF6-678A0FD4C0FC}">
            <xm:f>NOT(ISERROR(SEARCH($F$27,F27)))</xm:f>
            <xm:f>$F$27</xm:f>
            <x14:dxf>
              <font>
                <b/>
                <i val="0"/>
              </font>
              <fill>
                <patternFill>
                  <bgColor rgb="FFFF0000"/>
                </patternFill>
              </fill>
              <border>
                <left style="thin">
                  <color auto="1"/>
                </left>
                <right style="thin">
                  <color auto="1"/>
                </right>
                <top style="thin">
                  <color auto="1"/>
                </top>
                <bottom style="thin">
                  <color auto="1"/>
                </bottom>
                <vertical/>
                <horizontal/>
              </border>
            </x14:dxf>
          </x14:cfRule>
          <xm:sqref>F27</xm:sqref>
        </x14:conditionalFormatting>
        <x14:conditionalFormatting xmlns:xm="http://schemas.microsoft.com/office/excel/2006/main">
          <x14:cfRule type="containsText" priority="3" operator="containsText" id="{A91DA8F5-0ED5-4747-98A9-B17D46C6EC62}">
            <xm:f>NOT(ISERROR(SEARCH($F$32,F32)))</xm:f>
            <xm:f>$F$32</xm:f>
            <x14:dxf>
              <font>
                <b/>
                <i val="0"/>
              </font>
              <fill>
                <patternFill>
                  <bgColor rgb="FF92D050"/>
                </patternFill>
              </fill>
              <border>
                <left style="thin">
                  <color auto="1"/>
                </left>
                <right style="thin">
                  <color auto="1"/>
                </right>
                <top style="thin">
                  <color auto="1"/>
                </top>
                <bottom style="thin">
                  <color auto="1"/>
                </bottom>
                <vertical/>
                <horizontal/>
              </border>
            </x14:dxf>
          </x14:cfRule>
          <xm:sqref>F32</xm:sqref>
        </x14:conditionalFormatting>
        <x14:conditionalFormatting xmlns:xm="http://schemas.microsoft.com/office/excel/2006/main">
          <x14:cfRule type="containsText" priority="2" operator="containsText" id="{320C3F4A-6D89-458D-8045-4908F1C0170D}">
            <xm:f>NOT(ISERROR(SEARCH($F$33,F33)))</xm:f>
            <xm:f>$F$33</xm:f>
            <x14:dxf>
              <font>
                <b/>
                <i val="0"/>
              </font>
              <fill>
                <patternFill>
                  <bgColor rgb="FFFF0000"/>
                </patternFill>
              </fill>
              <border>
                <left style="thin">
                  <color auto="1"/>
                </left>
                <right style="thin">
                  <color auto="1"/>
                </right>
                <top style="thin">
                  <color auto="1"/>
                </top>
                <bottom style="thin">
                  <color auto="1"/>
                </bottom>
                <vertical/>
                <horizontal/>
              </border>
            </x14:dxf>
          </x14:cfRule>
          <xm:sqref>F33</xm:sqref>
        </x14:conditionalFormatting>
        <x14:conditionalFormatting xmlns:xm="http://schemas.microsoft.com/office/excel/2006/main">
          <x14:cfRule type="containsText" priority="1" operator="containsText" id="{9F2F0C23-A17B-440E-853B-1289CBA71ED6}">
            <xm:f>NOT(ISERROR(SEARCH($F$20,F20)))</xm:f>
            <xm:f>$F$20</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F20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44"/>
  <sheetViews>
    <sheetView zoomScaleNormal="100" workbookViewId="0">
      <selection activeCell="B31" sqref="B31"/>
    </sheetView>
  </sheetViews>
  <sheetFormatPr defaultColWidth="8.625" defaultRowHeight="15.75"/>
  <cols>
    <col min="1" max="1" width="8.625" style="47"/>
    <col min="2" max="2" width="64" style="47" customWidth="1"/>
    <col min="3" max="3" width="14.125" style="47" customWidth="1"/>
    <col min="4" max="4" width="11.125" style="47" customWidth="1"/>
    <col min="5" max="5" width="10.25" style="28" hidden="1" customWidth="1"/>
    <col min="6" max="6" width="21.75" style="47" customWidth="1"/>
    <col min="7" max="16384" width="8.625" style="47"/>
  </cols>
  <sheetData>
    <row r="1" spans="1:10" s="112" customFormat="1" ht="25.5" customHeight="1">
      <c r="A1" s="525" t="s">
        <v>134</v>
      </c>
      <c r="B1" s="525"/>
      <c r="C1" s="525"/>
      <c r="D1" s="32"/>
      <c r="E1" s="32"/>
      <c r="F1" s="481"/>
      <c r="G1" s="481"/>
      <c r="H1" s="481"/>
      <c r="I1" s="481"/>
      <c r="J1" s="481"/>
    </row>
    <row r="2" spans="1:10" s="112" customFormat="1" ht="22.5" customHeight="1">
      <c r="A2" s="525" t="s">
        <v>85</v>
      </c>
      <c r="B2" s="525"/>
      <c r="C2" s="31"/>
      <c r="D2" s="32"/>
      <c r="E2" s="32"/>
      <c r="F2" s="481"/>
      <c r="G2" s="481"/>
      <c r="H2" s="481"/>
      <c r="I2" s="481"/>
      <c r="J2" s="481"/>
    </row>
    <row r="3" spans="1:10" s="112" customFormat="1" ht="22.5" customHeight="1">
      <c r="A3" s="526" t="s">
        <v>71</v>
      </c>
      <c r="B3" s="527"/>
      <c r="C3" s="527"/>
      <c r="D3" s="32"/>
      <c r="E3" s="32"/>
      <c r="F3" s="481"/>
      <c r="G3" s="481"/>
      <c r="H3" s="481"/>
      <c r="I3" s="481"/>
      <c r="J3" s="481"/>
    </row>
    <row r="4" spans="1:10" s="112" customFormat="1" ht="40.5" customHeight="1">
      <c r="A4" s="526" t="s">
        <v>135</v>
      </c>
      <c r="B4" s="527"/>
      <c r="C4" s="527"/>
      <c r="D4" s="32"/>
      <c r="E4" s="32"/>
      <c r="F4" s="481"/>
      <c r="G4" s="481"/>
      <c r="H4" s="481"/>
      <c r="I4" s="481"/>
      <c r="J4" s="481"/>
    </row>
    <row r="5" spans="1:10" s="112" customFormat="1" ht="22.5" customHeight="1">
      <c r="A5" s="528" t="s">
        <v>136</v>
      </c>
      <c r="B5" s="528"/>
      <c r="C5" s="528"/>
      <c r="D5" s="32"/>
      <c r="E5" s="32"/>
      <c r="F5" s="481"/>
      <c r="G5" s="481"/>
      <c r="H5" s="481"/>
      <c r="I5" s="481"/>
      <c r="J5" s="481"/>
    </row>
    <row r="6" spans="1:10" s="112" customFormat="1" ht="22.5" customHeight="1" thickBot="1">
      <c r="A6" s="528" t="s">
        <v>137</v>
      </c>
      <c r="B6" s="528"/>
      <c r="C6" s="528"/>
      <c r="D6" s="32"/>
      <c r="E6" s="32"/>
      <c r="F6" s="481"/>
      <c r="G6" s="481"/>
      <c r="H6" s="481"/>
      <c r="I6" s="481"/>
      <c r="J6" s="481"/>
    </row>
    <row r="7" spans="1:10" s="112" customFormat="1" ht="30.75" customHeight="1" thickTop="1" thickBot="1">
      <c r="A7" s="514" t="s">
        <v>138</v>
      </c>
      <c r="B7" s="522"/>
      <c r="C7" s="309" t="s">
        <v>42</v>
      </c>
      <c r="D7" s="22" t="s">
        <v>46</v>
      </c>
      <c r="E7" s="7" t="s">
        <v>47</v>
      </c>
      <c r="F7" s="30"/>
      <c r="G7" s="481"/>
      <c r="H7" s="481"/>
      <c r="I7" s="481"/>
      <c r="J7" s="481"/>
    </row>
    <row r="8" spans="1:10" s="112" customFormat="1" ht="36.75" customHeight="1" thickTop="1">
      <c r="A8" s="210" t="s">
        <v>139</v>
      </c>
      <c r="B8" s="400" t="s">
        <v>140</v>
      </c>
      <c r="C8" s="404" t="b">
        <v>0</v>
      </c>
      <c r="D8" s="304">
        <v>4</v>
      </c>
      <c r="E8" s="32">
        <f>IF(C8,D8,0)</f>
        <v>0</v>
      </c>
      <c r="F8" s="30"/>
      <c r="G8" s="481"/>
      <c r="H8" s="481"/>
      <c r="I8" s="481"/>
      <c r="J8" s="481"/>
    </row>
    <row r="9" spans="1:10" s="148" customFormat="1" ht="30" customHeight="1">
      <c r="A9" s="29" t="s">
        <v>141</v>
      </c>
      <c r="B9" s="367" t="s">
        <v>142</v>
      </c>
      <c r="C9" s="405" t="b">
        <v>0</v>
      </c>
      <c r="D9" s="304">
        <v>2</v>
      </c>
      <c r="E9" s="32">
        <f t="shared" ref="E9:E32" si="0">IF(C9,D9,0)</f>
        <v>0</v>
      </c>
      <c r="F9" s="181"/>
      <c r="G9" s="481"/>
      <c r="H9" s="481"/>
      <c r="I9" s="481"/>
      <c r="J9" s="481"/>
    </row>
    <row r="10" spans="1:10" s="112" customFormat="1" ht="38.25" customHeight="1">
      <c r="A10" s="29" t="s">
        <v>143</v>
      </c>
      <c r="B10" s="367" t="s">
        <v>144</v>
      </c>
      <c r="C10" s="405" t="b">
        <v>0</v>
      </c>
      <c r="D10" s="304">
        <v>4</v>
      </c>
      <c r="E10" s="32">
        <f t="shared" si="0"/>
        <v>0</v>
      </c>
      <c r="F10" s="30"/>
      <c r="G10" s="481"/>
      <c r="H10" s="481"/>
      <c r="I10" s="481"/>
      <c r="J10" s="481"/>
    </row>
    <row r="11" spans="1:10" s="112" customFormat="1" ht="30" customHeight="1">
      <c r="A11" s="29" t="s">
        <v>145</v>
      </c>
      <c r="B11" s="367" t="s">
        <v>146</v>
      </c>
      <c r="C11" s="405" t="b">
        <v>0</v>
      </c>
      <c r="D11" s="304">
        <v>5</v>
      </c>
      <c r="E11" s="32">
        <f t="shared" si="0"/>
        <v>0</v>
      </c>
      <c r="F11" s="30"/>
      <c r="G11" s="481"/>
      <c r="H11" s="481"/>
      <c r="I11" s="481"/>
      <c r="J11" s="481"/>
    </row>
    <row r="12" spans="1:10" s="112" customFormat="1" ht="30" customHeight="1">
      <c r="A12" s="29" t="s">
        <v>147</v>
      </c>
      <c r="B12" s="367" t="s">
        <v>148</v>
      </c>
      <c r="C12" s="405" t="b">
        <v>0</v>
      </c>
      <c r="D12" s="304">
        <v>1</v>
      </c>
      <c r="E12" s="32">
        <f t="shared" si="0"/>
        <v>0</v>
      </c>
      <c r="F12" s="30"/>
      <c r="G12" s="481"/>
      <c r="H12" s="481"/>
      <c r="I12" s="481"/>
      <c r="J12" s="481"/>
    </row>
    <row r="13" spans="1:10" s="112" customFormat="1" ht="36.75" customHeight="1">
      <c r="A13" s="29" t="s">
        <v>149</v>
      </c>
      <c r="B13" s="367" t="s">
        <v>150</v>
      </c>
      <c r="C13" s="405" t="b">
        <v>0</v>
      </c>
      <c r="D13" s="304">
        <v>1</v>
      </c>
      <c r="E13" s="32">
        <f t="shared" si="0"/>
        <v>0</v>
      </c>
      <c r="F13" s="181"/>
      <c r="G13" s="481"/>
      <c r="H13" s="481"/>
      <c r="I13" s="481"/>
      <c r="J13" s="481"/>
    </row>
    <row r="14" spans="1:10" s="112" customFormat="1" ht="30" customHeight="1">
      <c r="A14" s="29" t="s">
        <v>151</v>
      </c>
      <c r="B14" s="367" t="s">
        <v>152</v>
      </c>
      <c r="C14" s="405" t="b">
        <v>0</v>
      </c>
      <c r="D14" s="304">
        <v>4</v>
      </c>
      <c r="E14" s="32">
        <f t="shared" si="0"/>
        <v>0</v>
      </c>
      <c r="F14" s="480"/>
      <c r="G14" s="481"/>
      <c r="H14" s="481"/>
      <c r="I14" s="481"/>
      <c r="J14" s="481"/>
    </row>
    <row r="15" spans="1:10" s="112" customFormat="1" ht="30" customHeight="1">
      <c r="A15" s="29" t="s">
        <v>153</v>
      </c>
      <c r="B15" s="367" t="s">
        <v>154</v>
      </c>
      <c r="C15" s="405" t="b">
        <v>0</v>
      </c>
      <c r="D15" s="304">
        <v>5</v>
      </c>
      <c r="E15" s="32">
        <f t="shared" si="0"/>
        <v>0</v>
      </c>
      <c r="F15" s="30"/>
      <c r="G15" s="481"/>
      <c r="H15" s="481"/>
      <c r="I15" s="481"/>
      <c r="J15" s="481"/>
    </row>
    <row r="16" spans="1:10" s="112" customFormat="1" ht="30" customHeight="1">
      <c r="A16" s="29" t="s">
        <v>155</v>
      </c>
      <c r="B16" s="367" t="s">
        <v>156</v>
      </c>
      <c r="C16" s="405" t="b">
        <v>0</v>
      </c>
      <c r="D16" s="304">
        <v>7</v>
      </c>
      <c r="E16" s="32">
        <f t="shared" si="0"/>
        <v>0</v>
      </c>
      <c r="F16" s="523"/>
      <c r="G16" s="524"/>
      <c r="H16" s="524"/>
      <c r="I16" s="524"/>
      <c r="J16" s="524"/>
    </row>
    <row r="17" spans="1:6" s="112" customFormat="1" ht="30" customHeight="1">
      <c r="A17" s="29" t="s">
        <v>157</v>
      </c>
      <c r="B17" s="367" t="s">
        <v>158</v>
      </c>
      <c r="C17" s="405" t="b">
        <v>0</v>
      </c>
      <c r="D17" s="304">
        <v>1</v>
      </c>
      <c r="E17" s="32">
        <f t="shared" si="0"/>
        <v>0</v>
      </c>
      <c r="F17" s="181"/>
    </row>
    <row r="18" spans="1:6" s="112" customFormat="1" ht="30" customHeight="1">
      <c r="A18" s="29" t="s">
        <v>159</v>
      </c>
      <c r="B18" s="367" t="s">
        <v>160</v>
      </c>
      <c r="C18" s="405" t="b">
        <v>0</v>
      </c>
      <c r="D18" s="304">
        <v>4</v>
      </c>
      <c r="E18" s="32">
        <f t="shared" si="0"/>
        <v>0</v>
      </c>
      <c r="F18" s="30"/>
    </row>
    <row r="19" spans="1:6" s="112" customFormat="1" ht="40.5" customHeight="1">
      <c r="A19" s="29" t="s">
        <v>161</v>
      </c>
      <c r="B19" s="367" t="s">
        <v>162</v>
      </c>
      <c r="C19" s="405" t="b">
        <v>0</v>
      </c>
      <c r="D19" s="304">
        <v>3</v>
      </c>
      <c r="E19" s="32">
        <f t="shared" si="0"/>
        <v>0</v>
      </c>
      <c r="F19" s="181"/>
    </row>
    <row r="20" spans="1:6" s="112" customFormat="1" ht="46.5" customHeight="1">
      <c r="A20" s="29" t="s">
        <v>163</v>
      </c>
      <c r="B20" s="367" t="s">
        <v>164</v>
      </c>
      <c r="C20" s="405" t="b">
        <v>0</v>
      </c>
      <c r="D20" s="304">
        <v>1</v>
      </c>
      <c r="E20" s="32">
        <f t="shared" si="0"/>
        <v>0</v>
      </c>
      <c r="F20" s="30"/>
    </row>
    <row r="21" spans="1:6" s="112" customFormat="1" ht="36.75" customHeight="1">
      <c r="A21" s="29" t="s">
        <v>165</v>
      </c>
      <c r="B21" s="367" t="s">
        <v>166</v>
      </c>
      <c r="C21" s="405" t="b">
        <v>0</v>
      </c>
      <c r="D21" s="304">
        <v>6</v>
      </c>
      <c r="E21" s="32">
        <f t="shared" si="0"/>
        <v>0</v>
      </c>
      <c r="F21" s="30"/>
    </row>
    <row r="22" spans="1:6" s="112" customFormat="1" ht="39.75" customHeight="1">
      <c r="A22" s="29" t="s">
        <v>167</v>
      </c>
      <c r="B22" s="401" t="s">
        <v>168</v>
      </c>
      <c r="C22" s="405" t="b">
        <v>0</v>
      </c>
      <c r="D22" s="304">
        <v>5</v>
      </c>
      <c r="E22" s="32">
        <f t="shared" si="0"/>
        <v>0</v>
      </c>
      <c r="F22" s="181"/>
    </row>
    <row r="23" spans="1:6" s="214" customFormat="1" ht="39.75" customHeight="1">
      <c r="A23" s="29" t="s">
        <v>169</v>
      </c>
      <c r="B23" s="401" t="s">
        <v>170</v>
      </c>
      <c r="C23" s="406" t="b">
        <v>0</v>
      </c>
      <c r="D23" s="304">
        <v>5</v>
      </c>
      <c r="E23" s="32">
        <f t="shared" si="0"/>
        <v>0</v>
      </c>
      <c r="F23" s="181"/>
    </row>
    <row r="24" spans="1:6" s="147" customFormat="1" ht="30" customHeight="1">
      <c r="A24" s="29" t="s">
        <v>171</v>
      </c>
      <c r="B24" s="352" t="s">
        <v>172</v>
      </c>
      <c r="C24" s="405" t="b">
        <v>0</v>
      </c>
      <c r="D24" s="304">
        <v>1</v>
      </c>
      <c r="E24" s="32">
        <f t="shared" si="0"/>
        <v>0</v>
      </c>
      <c r="F24" s="480"/>
    </row>
    <row r="25" spans="1:6" s="112" customFormat="1" ht="53.25" customHeight="1">
      <c r="A25" s="29" t="s">
        <v>173</v>
      </c>
      <c r="B25" s="397" t="s">
        <v>174</v>
      </c>
      <c r="C25" s="405" t="b">
        <v>0</v>
      </c>
      <c r="D25" s="304">
        <v>8</v>
      </c>
      <c r="E25" s="32">
        <f t="shared" si="0"/>
        <v>0</v>
      </c>
      <c r="F25" s="181"/>
    </row>
    <row r="26" spans="1:6" s="112" customFormat="1" ht="28.5" customHeight="1">
      <c r="A26" s="29" t="s">
        <v>175</v>
      </c>
      <c r="B26" s="367" t="s">
        <v>176</v>
      </c>
      <c r="C26" s="405" t="b">
        <v>0</v>
      </c>
      <c r="D26" s="304">
        <v>5</v>
      </c>
      <c r="E26" s="32">
        <f t="shared" si="0"/>
        <v>0</v>
      </c>
      <c r="F26" s="30"/>
    </row>
    <row r="27" spans="1:6" s="112" customFormat="1" ht="38.25" customHeight="1">
      <c r="A27" s="29" t="s">
        <v>177</v>
      </c>
      <c r="B27" s="367" t="s">
        <v>178</v>
      </c>
      <c r="C27" s="405" t="b">
        <v>0</v>
      </c>
      <c r="D27" s="304">
        <v>9</v>
      </c>
      <c r="E27" s="32">
        <f t="shared" si="0"/>
        <v>0</v>
      </c>
      <c r="F27" s="30"/>
    </row>
    <row r="28" spans="1:6" s="112" customFormat="1" ht="31.5">
      <c r="A28" s="29" t="s">
        <v>179</v>
      </c>
      <c r="B28" s="367" t="s">
        <v>180</v>
      </c>
      <c r="C28" s="405" t="b">
        <v>0</v>
      </c>
      <c r="D28" s="304">
        <v>1</v>
      </c>
      <c r="E28" s="32">
        <f t="shared" si="0"/>
        <v>0</v>
      </c>
      <c r="F28" s="30"/>
    </row>
    <row r="29" spans="1:6" s="112" customFormat="1" ht="30" customHeight="1">
      <c r="A29" s="29" t="s">
        <v>181</v>
      </c>
      <c r="B29" s="402" t="s">
        <v>182</v>
      </c>
      <c r="C29" s="405" t="b">
        <v>0</v>
      </c>
      <c r="D29" s="304">
        <v>8</v>
      </c>
      <c r="E29" s="32">
        <f t="shared" si="0"/>
        <v>0</v>
      </c>
      <c r="F29" s="30"/>
    </row>
    <row r="30" spans="1:6" s="294" customFormat="1" ht="37.5" customHeight="1">
      <c r="A30" s="29" t="s">
        <v>183</v>
      </c>
      <c r="B30" s="432" t="s">
        <v>184</v>
      </c>
      <c r="C30" s="405" t="b">
        <v>0</v>
      </c>
      <c r="D30" s="304">
        <v>1</v>
      </c>
      <c r="E30" s="32">
        <f t="shared" si="0"/>
        <v>0</v>
      </c>
      <c r="F30" s="30"/>
    </row>
    <row r="31" spans="1:6" s="148" customFormat="1" ht="30" customHeight="1">
      <c r="A31" s="29" t="s">
        <v>185</v>
      </c>
      <c r="B31" s="367" t="s">
        <v>186</v>
      </c>
      <c r="C31" s="405" t="b">
        <v>0</v>
      </c>
      <c r="D31" s="304">
        <v>4</v>
      </c>
      <c r="E31" s="32">
        <f t="shared" si="0"/>
        <v>0</v>
      </c>
      <c r="F31" s="30"/>
    </row>
    <row r="32" spans="1:6" s="112" customFormat="1" ht="39" customHeight="1" thickBot="1">
      <c r="A32" s="177" t="s">
        <v>187</v>
      </c>
      <c r="B32" s="403" t="s">
        <v>188</v>
      </c>
      <c r="C32" s="407" t="b">
        <v>0</v>
      </c>
      <c r="D32" s="304">
        <v>4</v>
      </c>
      <c r="E32" s="32">
        <f t="shared" si="0"/>
        <v>0</v>
      </c>
      <c r="F32" s="30"/>
    </row>
    <row r="33" spans="1:8" s="112" customFormat="1" ht="24" customHeight="1" thickTop="1">
      <c r="A33" s="25"/>
      <c r="B33" s="176"/>
      <c r="C33" s="34"/>
      <c r="D33" s="32">
        <f>SUM(D8:D32)</f>
        <v>99</v>
      </c>
      <c r="E33" s="32">
        <f>SUM(E8:E32)</f>
        <v>0</v>
      </c>
      <c r="F33" s="30"/>
      <c r="G33" s="481"/>
      <c r="H33" s="481"/>
    </row>
    <row r="34" spans="1:8" ht="16.5" thickBot="1">
      <c r="A34" s="25"/>
      <c r="B34" s="33"/>
      <c r="C34" s="34"/>
    </row>
    <row r="35" spans="1:8" s="139" customFormat="1" ht="16.5" thickBot="1">
      <c r="A35" s="502"/>
      <c r="B35" s="15" t="s">
        <v>83</v>
      </c>
      <c r="C35" s="19">
        <f>E33/D33</f>
        <v>0</v>
      </c>
      <c r="D35" s="487"/>
      <c r="E35" s="487"/>
      <c r="F35" s="483"/>
      <c r="G35" s="487"/>
      <c r="H35" s="487"/>
    </row>
    <row r="36" spans="1:8" s="139" customFormat="1" ht="16.5" thickBot="1">
      <c r="A36" s="502"/>
      <c r="B36" s="483"/>
      <c r="C36" s="50"/>
      <c r="D36" s="487"/>
      <c r="E36" s="487"/>
      <c r="F36" s="483"/>
      <c r="G36" s="487"/>
      <c r="H36" s="487"/>
    </row>
    <row r="37" spans="1:8" s="139" customFormat="1">
      <c r="A37" s="502"/>
      <c r="B37" s="517" t="s">
        <v>69</v>
      </c>
      <c r="C37" s="50"/>
      <c r="D37" s="487"/>
      <c r="E37" s="487"/>
      <c r="F37" s="483"/>
      <c r="G37" s="487"/>
      <c r="H37" s="487"/>
    </row>
    <row r="38" spans="1:8" s="139" customFormat="1">
      <c r="A38" s="502"/>
      <c r="B38" s="518"/>
      <c r="C38" s="50"/>
      <c r="D38" s="487"/>
      <c r="E38" s="487"/>
      <c r="F38" s="483"/>
      <c r="G38" s="487"/>
      <c r="H38" s="487"/>
    </row>
    <row r="39" spans="1:8" s="139" customFormat="1">
      <c r="A39" s="502"/>
      <c r="B39" s="518"/>
      <c r="C39" s="50"/>
      <c r="D39" s="487"/>
      <c r="E39" s="487"/>
      <c r="F39" s="483"/>
      <c r="G39" s="487"/>
      <c r="H39" s="487"/>
    </row>
    <row r="40" spans="1:8" s="139" customFormat="1">
      <c r="A40" s="502"/>
      <c r="B40" s="518"/>
      <c r="C40" s="50"/>
      <c r="D40" s="487"/>
      <c r="E40" s="487"/>
      <c r="F40" s="483"/>
      <c r="G40" s="487"/>
      <c r="H40" s="487"/>
    </row>
    <row r="41" spans="1:8" s="139" customFormat="1">
      <c r="A41" s="502"/>
      <c r="B41" s="518"/>
      <c r="C41" s="50"/>
      <c r="D41" s="487"/>
      <c r="E41" s="487"/>
      <c r="F41" s="483"/>
      <c r="G41" s="487"/>
      <c r="H41" s="487"/>
    </row>
    <row r="42" spans="1:8" s="139" customFormat="1">
      <c r="A42" s="502"/>
      <c r="B42" s="518"/>
      <c r="C42" s="50"/>
      <c r="D42" s="487"/>
      <c r="E42" s="487"/>
      <c r="F42" s="483"/>
      <c r="G42" s="487"/>
      <c r="H42" s="487"/>
    </row>
    <row r="43" spans="1:8" s="139" customFormat="1">
      <c r="A43" s="502"/>
      <c r="B43" s="518"/>
      <c r="C43" s="50"/>
      <c r="D43" s="487"/>
      <c r="E43" s="487"/>
      <c r="F43" s="483"/>
      <c r="G43" s="487"/>
      <c r="H43" s="487"/>
    </row>
    <row r="44" spans="1:8" ht="16.5" thickBot="1">
      <c r="A44" s="502"/>
      <c r="B44" s="519"/>
      <c r="C44" s="50"/>
    </row>
  </sheetData>
  <mergeCells count="9">
    <mergeCell ref="F16:J16"/>
    <mergeCell ref="B37:B44"/>
    <mergeCell ref="A1:C1"/>
    <mergeCell ref="A2:B2"/>
    <mergeCell ref="A3:C3"/>
    <mergeCell ref="A4:C4"/>
    <mergeCell ref="A5:C5"/>
    <mergeCell ref="A6:C6"/>
    <mergeCell ref="A7:B7"/>
  </mergeCells>
  <pageMargins left="0.7" right="0.7" top="0.75" bottom="0.75" header="0.3" footer="0.3"/>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2</xdr:col>
                    <xdr:colOff>304800</xdr:colOff>
                    <xdr:row>7</xdr:row>
                    <xdr:rowOff>104775</xdr:rowOff>
                  </from>
                  <to>
                    <xdr:col>2</xdr:col>
                    <xdr:colOff>609600</xdr:colOff>
                    <xdr:row>7</xdr:row>
                    <xdr:rowOff>314325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2</xdr:col>
                    <xdr:colOff>304800</xdr:colOff>
                    <xdr:row>9</xdr:row>
                    <xdr:rowOff>104775</xdr:rowOff>
                  </from>
                  <to>
                    <xdr:col>2</xdr:col>
                    <xdr:colOff>609600</xdr:colOff>
                    <xdr:row>9</xdr:row>
                    <xdr:rowOff>314325</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2</xdr:col>
                    <xdr:colOff>304800</xdr:colOff>
                    <xdr:row>12</xdr:row>
                    <xdr:rowOff>104775</xdr:rowOff>
                  </from>
                  <to>
                    <xdr:col>2</xdr:col>
                    <xdr:colOff>609600</xdr:colOff>
                    <xdr:row>12</xdr:row>
                    <xdr:rowOff>314325</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2</xdr:col>
                    <xdr:colOff>304800</xdr:colOff>
                    <xdr:row>13</xdr:row>
                    <xdr:rowOff>47625</xdr:rowOff>
                  </from>
                  <to>
                    <xdr:col>2</xdr:col>
                    <xdr:colOff>609600</xdr:colOff>
                    <xdr:row>13</xdr:row>
                    <xdr:rowOff>266700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2</xdr:col>
                    <xdr:colOff>304800</xdr:colOff>
                    <xdr:row>14</xdr:row>
                    <xdr:rowOff>66675</xdr:rowOff>
                  </from>
                  <to>
                    <xdr:col>2</xdr:col>
                    <xdr:colOff>609600</xdr:colOff>
                    <xdr:row>14</xdr:row>
                    <xdr:rowOff>285750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2</xdr:col>
                    <xdr:colOff>304800</xdr:colOff>
                    <xdr:row>15</xdr:row>
                    <xdr:rowOff>47625</xdr:rowOff>
                  </from>
                  <to>
                    <xdr:col>2</xdr:col>
                    <xdr:colOff>609600</xdr:colOff>
                    <xdr:row>15</xdr:row>
                    <xdr:rowOff>266700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2</xdr:col>
                    <xdr:colOff>304800</xdr:colOff>
                    <xdr:row>16</xdr:row>
                    <xdr:rowOff>38100</xdr:rowOff>
                  </from>
                  <to>
                    <xdr:col>2</xdr:col>
                    <xdr:colOff>609600</xdr:colOff>
                    <xdr:row>16</xdr:row>
                    <xdr:rowOff>257175</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2</xdr:col>
                    <xdr:colOff>304800</xdr:colOff>
                    <xdr:row>17</xdr:row>
                    <xdr:rowOff>38100</xdr:rowOff>
                  </from>
                  <to>
                    <xdr:col>2</xdr:col>
                    <xdr:colOff>609600</xdr:colOff>
                    <xdr:row>17</xdr:row>
                    <xdr:rowOff>257175</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2</xdr:col>
                    <xdr:colOff>304800</xdr:colOff>
                    <xdr:row>18</xdr:row>
                    <xdr:rowOff>104775</xdr:rowOff>
                  </from>
                  <to>
                    <xdr:col>2</xdr:col>
                    <xdr:colOff>609600</xdr:colOff>
                    <xdr:row>18</xdr:row>
                    <xdr:rowOff>314325</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2</xdr:col>
                    <xdr:colOff>285750</xdr:colOff>
                    <xdr:row>19</xdr:row>
                    <xdr:rowOff>76200</xdr:rowOff>
                  </from>
                  <to>
                    <xdr:col>2</xdr:col>
                    <xdr:colOff>590550</xdr:colOff>
                    <xdr:row>19</xdr:row>
                    <xdr:rowOff>295275</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2</xdr:col>
                    <xdr:colOff>304800</xdr:colOff>
                    <xdr:row>20</xdr:row>
                    <xdr:rowOff>66675</xdr:rowOff>
                  </from>
                  <to>
                    <xdr:col>2</xdr:col>
                    <xdr:colOff>609600</xdr:colOff>
                    <xdr:row>20</xdr:row>
                    <xdr:rowOff>285750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2</xdr:col>
                    <xdr:colOff>276225</xdr:colOff>
                    <xdr:row>21</xdr:row>
                    <xdr:rowOff>66675</xdr:rowOff>
                  </from>
                  <to>
                    <xdr:col>2</xdr:col>
                    <xdr:colOff>581025</xdr:colOff>
                    <xdr:row>21</xdr:row>
                    <xdr:rowOff>276225</xdr:rowOff>
                  </to>
                </anchor>
              </controlPr>
            </control>
          </mc:Choice>
        </mc:AlternateContent>
        <mc:AlternateContent xmlns:mc="http://schemas.openxmlformats.org/markup-compatibility/2006">
          <mc:Choice Requires="x14">
            <control shapeId="59406" r:id="rId16" name="Check Box 14">
              <controlPr defaultSize="0" autoFill="0" autoLine="0" autoPict="0">
                <anchor moveWithCells="1">
                  <from>
                    <xdr:col>2</xdr:col>
                    <xdr:colOff>304800</xdr:colOff>
                    <xdr:row>25</xdr:row>
                    <xdr:rowOff>104775</xdr:rowOff>
                  </from>
                  <to>
                    <xdr:col>2</xdr:col>
                    <xdr:colOff>609600</xdr:colOff>
                    <xdr:row>25</xdr:row>
                    <xdr:rowOff>314325</xdr:rowOff>
                  </to>
                </anchor>
              </controlPr>
            </control>
          </mc:Choice>
        </mc:AlternateContent>
        <mc:AlternateContent xmlns:mc="http://schemas.openxmlformats.org/markup-compatibility/2006">
          <mc:Choice Requires="x14">
            <control shapeId="59407" r:id="rId17" name="Check Box 15">
              <controlPr defaultSize="0" autoFill="0" autoLine="0" autoPict="0">
                <anchor moveWithCells="1">
                  <from>
                    <xdr:col>2</xdr:col>
                    <xdr:colOff>304800</xdr:colOff>
                    <xdr:row>26</xdr:row>
                    <xdr:rowOff>38100</xdr:rowOff>
                  </from>
                  <to>
                    <xdr:col>2</xdr:col>
                    <xdr:colOff>609600</xdr:colOff>
                    <xdr:row>26</xdr:row>
                    <xdr:rowOff>257175</xdr:rowOff>
                  </to>
                </anchor>
              </controlPr>
            </control>
          </mc:Choice>
        </mc:AlternateContent>
        <mc:AlternateContent xmlns:mc="http://schemas.openxmlformats.org/markup-compatibility/2006">
          <mc:Choice Requires="x14">
            <control shapeId="59408" r:id="rId18" name="Check Box 16">
              <controlPr defaultSize="0" autoFill="0" autoLine="0" autoPict="0">
                <anchor moveWithCells="1">
                  <from>
                    <xdr:col>2</xdr:col>
                    <xdr:colOff>304800</xdr:colOff>
                    <xdr:row>27</xdr:row>
                    <xdr:rowOff>104775</xdr:rowOff>
                  </from>
                  <to>
                    <xdr:col>2</xdr:col>
                    <xdr:colOff>609600</xdr:colOff>
                    <xdr:row>27</xdr:row>
                    <xdr:rowOff>314325</xdr:rowOff>
                  </to>
                </anchor>
              </controlPr>
            </control>
          </mc:Choice>
        </mc:AlternateContent>
        <mc:AlternateContent xmlns:mc="http://schemas.openxmlformats.org/markup-compatibility/2006">
          <mc:Choice Requires="x14">
            <control shapeId="59409" r:id="rId19" name="Check Box 17">
              <controlPr defaultSize="0" autoFill="0" autoLine="0" autoPict="0">
                <anchor moveWithCells="1">
                  <from>
                    <xdr:col>2</xdr:col>
                    <xdr:colOff>266700</xdr:colOff>
                    <xdr:row>30</xdr:row>
                    <xdr:rowOff>76200</xdr:rowOff>
                  </from>
                  <to>
                    <xdr:col>2</xdr:col>
                    <xdr:colOff>571500</xdr:colOff>
                    <xdr:row>30</xdr:row>
                    <xdr:rowOff>295275</xdr:rowOff>
                  </to>
                </anchor>
              </controlPr>
            </control>
          </mc:Choice>
        </mc:AlternateContent>
        <mc:AlternateContent xmlns:mc="http://schemas.openxmlformats.org/markup-compatibility/2006">
          <mc:Choice Requires="x14">
            <control shapeId="59410" r:id="rId20" name="Check Box 18">
              <controlPr defaultSize="0" autoFill="0" autoLine="0" autoPict="0">
                <anchor moveWithCells="1">
                  <from>
                    <xdr:col>2</xdr:col>
                    <xdr:colOff>304800</xdr:colOff>
                    <xdr:row>10</xdr:row>
                    <xdr:rowOff>104775</xdr:rowOff>
                  </from>
                  <to>
                    <xdr:col>2</xdr:col>
                    <xdr:colOff>609600</xdr:colOff>
                    <xdr:row>10</xdr:row>
                    <xdr:rowOff>295275</xdr:rowOff>
                  </to>
                </anchor>
              </controlPr>
            </control>
          </mc:Choice>
        </mc:AlternateContent>
        <mc:AlternateContent xmlns:mc="http://schemas.openxmlformats.org/markup-compatibility/2006">
          <mc:Choice Requires="x14">
            <control shapeId="59411" r:id="rId21" name="Check Box 19">
              <controlPr defaultSize="0" autoFill="0" autoLine="0" autoPict="0">
                <anchor moveWithCells="1">
                  <from>
                    <xdr:col>2</xdr:col>
                    <xdr:colOff>304800</xdr:colOff>
                    <xdr:row>11</xdr:row>
                    <xdr:rowOff>104775</xdr:rowOff>
                  </from>
                  <to>
                    <xdr:col>2</xdr:col>
                    <xdr:colOff>609600</xdr:colOff>
                    <xdr:row>11</xdr:row>
                    <xdr:rowOff>314325</xdr:rowOff>
                  </to>
                </anchor>
              </controlPr>
            </control>
          </mc:Choice>
        </mc:AlternateContent>
        <mc:AlternateContent xmlns:mc="http://schemas.openxmlformats.org/markup-compatibility/2006">
          <mc:Choice Requires="x14">
            <control shapeId="59413" r:id="rId22" name="Check Box 21">
              <controlPr defaultSize="0" autoFill="0" autoLine="0" autoPict="0">
                <anchor moveWithCells="1">
                  <from>
                    <xdr:col>2</xdr:col>
                    <xdr:colOff>304800</xdr:colOff>
                    <xdr:row>31</xdr:row>
                    <xdr:rowOff>104775</xdr:rowOff>
                  </from>
                  <to>
                    <xdr:col>2</xdr:col>
                    <xdr:colOff>609600</xdr:colOff>
                    <xdr:row>31</xdr:row>
                    <xdr:rowOff>314325</xdr:rowOff>
                  </to>
                </anchor>
              </controlPr>
            </control>
          </mc:Choice>
        </mc:AlternateContent>
        <mc:AlternateContent xmlns:mc="http://schemas.openxmlformats.org/markup-compatibility/2006">
          <mc:Choice Requires="x14">
            <control shapeId="59416" r:id="rId23" name="Check Box 24">
              <controlPr defaultSize="0" autoFill="0" autoLine="0" autoPict="0">
                <anchor moveWithCells="1">
                  <from>
                    <xdr:col>2</xdr:col>
                    <xdr:colOff>304800</xdr:colOff>
                    <xdr:row>8</xdr:row>
                    <xdr:rowOff>104775</xdr:rowOff>
                  </from>
                  <to>
                    <xdr:col>2</xdr:col>
                    <xdr:colOff>609600</xdr:colOff>
                    <xdr:row>8</xdr:row>
                    <xdr:rowOff>314325</xdr:rowOff>
                  </to>
                </anchor>
              </controlPr>
            </control>
          </mc:Choice>
        </mc:AlternateContent>
        <mc:AlternateContent xmlns:mc="http://schemas.openxmlformats.org/markup-compatibility/2006">
          <mc:Choice Requires="x14">
            <control shapeId="59417" r:id="rId24" name="Check Box 25">
              <controlPr defaultSize="0" autoFill="0" autoLine="0" autoPict="0">
                <anchor moveWithCells="1">
                  <from>
                    <xdr:col>2</xdr:col>
                    <xdr:colOff>276225</xdr:colOff>
                    <xdr:row>23</xdr:row>
                    <xdr:rowOff>66675</xdr:rowOff>
                  </from>
                  <to>
                    <xdr:col>2</xdr:col>
                    <xdr:colOff>581025</xdr:colOff>
                    <xdr:row>23</xdr:row>
                    <xdr:rowOff>276225</xdr:rowOff>
                  </to>
                </anchor>
              </controlPr>
            </control>
          </mc:Choice>
        </mc:AlternateContent>
        <mc:AlternateContent xmlns:mc="http://schemas.openxmlformats.org/markup-compatibility/2006">
          <mc:Choice Requires="x14">
            <control shapeId="59418" r:id="rId25" name="Check Box 26">
              <controlPr defaultSize="0" autoFill="0" autoLine="0" autoPict="0">
                <anchor moveWithCells="1">
                  <from>
                    <xdr:col>2</xdr:col>
                    <xdr:colOff>276225</xdr:colOff>
                    <xdr:row>24</xdr:row>
                    <xdr:rowOff>219075</xdr:rowOff>
                  </from>
                  <to>
                    <xdr:col>2</xdr:col>
                    <xdr:colOff>581025</xdr:colOff>
                    <xdr:row>24</xdr:row>
                    <xdr:rowOff>428625</xdr:rowOff>
                  </to>
                </anchor>
              </controlPr>
            </control>
          </mc:Choice>
        </mc:AlternateContent>
        <mc:AlternateContent xmlns:mc="http://schemas.openxmlformats.org/markup-compatibility/2006">
          <mc:Choice Requires="x14">
            <control shapeId="59419" r:id="rId26" name="Check Box 27">
              <controlPr defaultSize="0" autoFill="0" autoLine="0" autoPict="0">
                <anchor moveWithCells="1">
                  <from>
                    <xdr:col>2</xdr:col>
                    <xdr:colOff>276225</xdr:colOff>
                    <xdr:row>28</xdr:row>
                    <xdr:rowOff>66675</xdr:rowOff>
                  </from>
                  <to>
                    <xdr:col>2</xdr:col>
                    <xdr:colOff>581025</xdr:colOff>
                    <xdr:row>28</xdr:row>
                    <xdr:rowOff>276225</xdr:rowOff>
                  </to>
                </anchor>
              </controlPr>
            </control>
          </mc:Choice>
        </mc:AlternateContent>
        <mc:AlternateContent xmlns:mc="http://schemas.openxmlformats.org/markup-compatibility/2006">
          <mc:Choice Requires="x14">
            <control shapeId="59420" r:id="rId27" name="Check Box 28">
              <controlPr defaultSize="0" autoFill="0" autoLine="0" autoPict="0">
                <anchor moveWithCells="1">
                  <from>
                    <xdr:col>2</xdr:col>
                    <xdr:colOff>276225</xdr:colOff>
                    <xdr:row>22</xdr:row>
                    <xdr:rowOff>66675</xdr:rowOff>
                  </from>
                  <to>
                    <xdr:col>2</xdr:col>
                    <xdr:colOff>581025</xdr:colOff>
                    <xdr:row>22</xdr:row>
                    <xdr:rowOff>276225</xdr:rowOff>
                  </to>
                </anchor>
              </controlPr>
            </control>
          </mc:Choice>
        </mc:AlternateContent>
        <mc:AlternateContent xmlns:mc="http://schemas.openxmlformats.org/markup-compatibility/2006">
          <mc:Choice Requires="x14">
            <control shapeId="59421" r:id="rId28" name="Check Box 29">
              <controlPr defaultSize="0" autoFill="0" autoLine="0" autoPict="0">
                <anchor moveWithCells="1">
                  <from>
                    <xdr:col>2</xdr:col>
                    <xdr:colOff>276225</xdr:colOff>
                    <xdr:row>29</xdr:row>
                    <xdr:rowOff>66675</xdr:rowOff>
                  </from>
                  <to>
                    <xdr:col>2</xdr:col>
                    <xdr:colOff>581025</xdr:colOff>
                    <xdr:row>29</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52"/>
  <sheetViews>
    <sheetView zoomScaleNormal="100" workbookViewId="0">
      <selection activeCell="C20" sqref="C20"/>
    </sheetView>
  </sheetViews>
  <sheetFormatPr defaultColWidth="9" defaultRowHeight="15.75"/>
  <cols>
    <col min="1" max="1" width="9" style="6" customWidth="1"/>
    <col min="2" max="2" width="73" style="3" customWidth="1"/>
    <col min="3" max="3" width="14.875" style="26" customWidth="1"/>
    <col min="4" max="4" width="10.125" style="43" customWidth="1"/>
    <col min="5" max="5" width="10.125" style="27" customWidth="1"/>
    <col min="6" max="6" width="31.5" style="110" customWidth="1"/>
    <col min="7" max="7" width="9" style="3" customWidth="1"/>
    <col min="8" max="11" width="9" style="3" hidden="1" customWidth="1"/>
    <col min="12" max="12" width="9" style="3" customWidth="1"/>
    <col min="13" max="16384" width="9" style="3"/>
  </cols>
  <sheetData>
    <row r="1" spans="1:9" ht="25.5" customHeight="1">
      <c r="A1" s="511" t="s">
        <v>189</v>
      </c>
      <c r="B1" s="511"/>
      <c r="C1" s="17"/>
      <c r="D1" s="487"/>
      <c r="E1" s="487"/>
      <c r="F1" s="41"/>
      <c r="G1" s="483"/>
      <c r="H1" s="481"/>
      <c r="I1" s="481"/>
    </row>
    <row r="2" spans="1:9" ht="17.25" customHeight="1">
      <c r="A2" s="501"/>
      <c r="B2" s="479"/>
      <c r="C2" s="17"/>
      <c r="D2" s="487"/>
      <c r="E2" s="487"/>
      <c r="F2" s="41"/>
      <c r="G2" s="483"/>
      <c r="H2" s="481"/>
      <c r="I2" s="481"/>
    </row>
    <row r="3" spans="1:9" ht="22.5" customHeight="1">
      <c r="A3" s="511" t="s">
        <v>38</v>
      </c>
      <c r="B3" s="511"/>
      <c r="C3" s="17"/>
      <c r="D3" s="487"/>
      <c r="E3" s="487"/>
      <c r="F3" s="41"/>
      <c r="G3" s="483"/>
      <c r="H3" s="481"/>
      <c r="I3" s="481"/>
    </row>
    <row r="4" spans="1:9" ht="22.5" customHeight="1" thickBot="1">
      <c r="A4" s="529" t="s">
        <v>190</v>
      </c>
      <c r="B4" s="529"/>
      <c r="C4" s="529"/>
      <c r="D4" s="487"/>
      <c r="E4" s="487"/>
      <c r="F4" s="41"/>
      <c r="G4" s="483"/>
      <c r="H4" s="481"/>
      <c r="I4" s="481"/>
    </row>
    <row r="5" spans="1:9" ht="37.5" customHeight="1" thickTop="1" thickBot="1">
      <c r="A5" s="514" t="s">
        <v>191</v>
      </c>
      <c r="B5" s="522"/>
      <c r="C5" s="309" t="s">
        <v>42</v>
      </c>
      <c r="D5" s="22" t="s">
        <v>46</v>
      </c>
      <c r="E5" s="7" t="s">
        <v>47</v>
      </c>
      <c r="F5" s="41"/>
      <c r="G5" s="483"/>
      <c r="H5" s="481"/>
      <c r="I5" s="481"/>
    </row>
    <row r="6" spans="1:9" ht="30" customHeight="1" thickTop="1">
      <c r="A6" s="134" t="s">
        <v>192</v>
      </c>
      <c r="B6" s="396" t="s">
        <v>193</v>
      </c>
      <c r="C6" s="342" t="b">
        <v>0</v>
      </c>
      <c r="D6" s="170">
        <v>4</v>
      </c>
      <c r="E6" s="487">
        <f>IF(C6,D6,0)</f>
        <v>0</v>
      </c>
      <c r="F6" s="41"/>
      <c r="G6" s="487"/>
      <c r="H6" s="487"/>
      <c r="I6" s="481"/>
    </row>
    <row r="7" spans="1:9" s="112" customFormat="1" ht="30" customHeight="1">
      <c r="A7" s="12" t="s">
        <v>194</v>
      </c>
      <c r="B7" s="346" t="s">
        <v>195</v>
      </c>
      <c r="C7" s="343" t="b">
        <v>0</v>
      </c>
      <c r="D7" s="170">
        <v>1</v>
      </c>
      <c r="E7" s="487">
        <f t="shared" ref="E7:E37" si="0">IF(C7,D7,0)</f>
        <v>0</v>
      </c>
      <c r="F7" s="141"/>
      <c r="G7" s="487"/>
      <c r="H7" s="487"/>
      <c r="I7" s="481"/>
    </row>
    <row r="8" spans="1:9" s="112" customFormat="1" ht="38.25" customHeight="1">
      <c r="A8" s="12" t="s">
        <v>196</v>
      </c>
      <c r="B8" s="339" t="s">
        <v>197</v>
      </c>
      <c r="C8" s="343" t="b">
        <v>0</v>
      </c>
      <c r="D8" s="170">
        <v>1</v>
      </c>
      <c r="E8" s="487">
        <f t="shared" si="0"/>
        <v>0</v>
      </c>
      <c r="F8" s="41"/>
      <c r="G8" s="483"/>
      <c r="H8" s="481"/>
      <c r="I8" s="481"/>
    </row>
    <row r="9" spans="1:9" s="112" customFormat="1" ht="30" customHeight="1">
      <c r="A9" s="12" t="s">
        <v>198</v>
      </c>
      <c r="B9" s="455" t="s">
        <v>199</v>
      </c>
      <c r="C9" s="343" t="b">
        <v>0</v>
      </c>
      <c r="D9" s="170">
        <v>3</v>
      </c>
      <c r="E9" s="487">
        <f t="shared" si="0"/>
        <v>0</v>
      </c>
      <c r="F9" s="141"/>
      <c r="G9" s="483"/>
      <c r="H9" s="481">
        <f>IF(C9,1,0)</f>
        <v>0</v>
      </c>
      <c r="I9" s="481">
        <f>SUM(H9:H10)</f>
        <v>0</v>
      </c>
    </row>
    <row r="10" spans="1:9" s="466" customFormat="1" ht="30" customHeight="1">
      <c r="A10" s="12"/>
      <c r="B10" s="358" t="s">
        <v>200</v>
      </c>
      <c r="C10" s="343" t="b">
        <v>0</v>
      </c>
      <c r="D10" s="170"/>
      <c r="E10" s="487">
        <f>IF(C10,D9,0)</f>
        <v>0</v>
      </c>
      <c r="F10" s="141" t="str">
        <f>IF(I9&gt;1,"Entry error, select one answer","")</f>
        <v/>
      </c>
      <c r="G10" s="483"/>
      <c r="H10" s="481">
        <f>IF(C10,1,0)</f>
        <v>0</v>
      </c>
      <c r="I10" s="481"/>
    </row>
    <row r="11" spans="1:9" s="433" customFormat="1" ht="35.25" customHeight="1">
      <c r="A11" s="12" t="s">
        <v>201</v>
      </c>
      <c r="B11" s="387" t="s">
        <v>202</v>
      </c>
      <c r="C11" s="343" t="b">
        <v>0</v>
      </c>
      <c r="D11" s="170">
        <v>8</v>
      </c>
      <c r="E11" s="487">
        <f t="shared" si="0"/>
        <v>0</v>
      </c>
      <c r="F11" s="451"/>
      <c r="G11" s="483"/>
      <c r="H11" s="481"/>
      <c r="I11" s="481"/>
    </row>
    <row r="12" spans="1:9" s="433" customFormat="1" ht="41.25" customHeight="1">
      <c r="A12" s="12" t="s">
        <v>203</v>
      </c>
      <c r="B12" s="386" t="s">
        <v>204</v>
      </c>
      <c r="C12" s="343" t="b">
        <v>0</v>
      </c>
      <c r="D12" s="170">
        <v>6</v>
      </c>
      <c r="E12" s="487">
        <f t="shared" si="0"/>
        <v>0</v>
      </c>
      <c r="F12" s="451"/>
      <c r="G12" s="483"/>
      <c r="H12" s="481"/>
      <c r="I12" s="481"/>
    </row>
    <row r="13" spans="1:9" s="112" customFormat="1" ht="41.25" customHeight="1">
      <c r="A13" s="12" t="s">
        <v>205</v>
      </c>
      <c r="B13" s="339" t="s">
        <v>206</v>
      </c>
      <c r="C13" s="343" t="b">
        <v>0</v>
      </c>
      <c r="D13" s="170">
        <v>2</v>
      </c>
      <c r="E13" s="487">
        <f t="shared" si="0"/>
        <v>0</v>
      </c>
      <c r="F13" s="160"/>
      <c r="G13" s="483"/>
      <c r="H13" s="481"/>
      <c r="I13" s="481"/>
    </row>
    <row r="14" spans="1:9" s="150" customFormat="1" ht="30" customHeight="1">
      <c r="A14" s="12" t="s">
        <v>207</v>
      </c>
      <c r="B14" s="339" t="s">
        <v>208</v>
      </c>
      <c r="C14" s="343" t="b">
        <v>0</v>
      </c>
      <c r="D14" s="170">
        <v>5</v>
      </c>
      <c r="E14" s="487">
        <f t="shared" si="0"/>
        <v>0</v>
      </c>
      <c r="F14" s="41"/>
      <c r="G14" s="483"/>
      <c r="H14" s="481"/>
      <c r="I14" s="481"/>
    </row>
    <row r="15" spans="1:9" s="155" customFormat="1" ht="30" customHeight="1">
      <c r="A15" s="12" t="s">
        <v>209</v>
      </c>
      <c r="B15" s="339" t="s">
        <v>210</v>
      </c>
      <c r="C15" s="343" t="b">
        <v>0</v>
      </c>
      <c r="D15" s="170">
        <v>5</v>
      </c>
      <c r="E15" s="487">
        <f t="shared" si="0"/>
        <v>0</v>
      </c>
      <c r="F15" s="41"/>
      <c r="G15" s="483"/>
      <c r="H15" s="481"/>
      <c r="I15" s="481"/>
    </row>
    <row r="16" spans="1:9" s="150" customFormat="1" ht="30" customHeight="1">
      <c r="A16" s="12" t="s">
        <v>211</v>
      </c>
      <c r="B16" s="339" t="s">
        <v>212</v>
      </c>
      <c r="C16" s="343" t="b">
        <v>0</v>
      </c>
      <c r="D16" s="170">
        <v>5</v>
      </c>
      <c r="E16" s="487">
        <f t="shared" si="0"/>
        <v>0</v>
      </c>
      <c r="F16" s="41"/>
      <c r="G16" s="483"/>
      <c r="H16" s="481"/>
      <c r="I16" s="481"/>
    </row>
    <row r="17" spans="1:8" s="112" customFormat="1" ht="30" customHeight="1">
      <c r="A17" s="12" t="s">
        <v>213</v>
      </c>
      <c r="B17" s="339" t="s">
        <v>214</v>
      </c>
      <c r="C17" s="343" t="b">
        <v>0</v>
      </c>
      <c r="D17" s="170">
        <v>5</v>
      </c>
      <c r="E17" s="487">
        <f t="shared" si="0"/>
        <v>0</v>
      </c>
      <c r="F17" s="41"/>
      <c r="G17" s="483"/>
      <c r="H17" s="481"/>
    </row>
    <row r="18" spans="1:8" s="112" customFormat="1" ht="30" customHeight="1">
      <c r="A18" s="12" t="s">
        <v>215</v>
      </c>
      <c r="B18" s="339" t="s">
        <v>216</v>
      </c>
      <c r="C18" s="343" t="b">
        <v>0</v>
      </c>
      <c r="D18" s="170">
        <v>6</v>
      </c>
      <c r="E18" s="487">
        <f t="shared" si="0"/>
        <v>0</v>
      </c>
      <c r="F18" s="41"/>
      <c r="G18" s="483"/>
      <c r="H18" s="481"/>
    </row>
    <row r="19" spans="1:8" s="147" customFormat="1" ht="30" customHeight="1">
      <c r="A19" s="12" t="s">
        <v>217</v>
      </c>
      <c r="B19" s="462" t="s">
        <v>218</v>
      </c>
      <c r="C19" s="343" t="b">
        <v>0</v>
      </c>
      <c r="D19" s="170">
        <v>6</v>
      </c>
      <c r="E19" s="487">
        <f t="shared" si="0"/>
        <v>0</v>
      </c>
      <c r="F19" s="141"/>
      <c r="G19" s="483"/>
      <c r="H19" s="481"/>
    </row>
    <row r="20" spans="1:8" s="112" customFormat="1" ht="39" customHeight="1">
      <c r="A20" s="12" t="s">
        <v>219</v>
      </c>
      <c r="B20" s="397" t="s">
        <v>220</v>
      </c>
      <c r="C20" s="343" t="b">
        <v>0</v>
      </c>
      <c r="D20" s="170">
        <v>1</v>
      </c>
      <c r="E20" s="487">
        <f t="shared" si="0"/>
        <v>0</v>
      </c>
      <c r="F20" s="141"/>
      <c r="G20" s="483"/>
      <c r="H20" s="481"/>
    </row>
    <row r="21" spans="1:8" ht="42.75" customHeight="1">
      <c r="A21" s="12" t="s">
        <v>221</v>
      </c>
      <c r="B21" s="397" t="s">
        <v>222</v>
      </c>
      <c r="C21" s="343" t="b">
        <v>0</v>
      </c>
      <c r="D21" s="170">
        <v>5</v>
      </c>
      <c r="E21" s="487">
        <f t="shared" si="0"/>
        <v>0</v>
      </c>
      <c r="F21" s="41"/>
      <c r="G21" s="483"/>
      <c r="H21" s="481"/>
    </row>
    <row r="22" spans="1:8" ht="30" customHeight="1">
      <c r="A22" s="12" t="s">
        <v>223</v>
      </c>
      <c r="B22" s="339" t="s">
        <v>224</v>
      </c>
      <c r="C22" s="343" t="b">
        <v>0</v>
      </c>
      <c r="D22" s="170">
        <v>10</v>
      </c>
      <c r="E22" s="487">
        <f t="shared" si="0"/>
        <v>0</v>
      </c>
      <c r="G22" s="481"/>
      <c r="H22" s="481"/>
    </row>
    <row r="23" spans="1:8" s="112" customFormat="1" ht="30" customHeight="1">
      <c r="A23" s="12" t="s">
        <v>225</v>
      </c>
      <c r="B23" s="398" t="s">
        <v>226</v>
      </c>
      <c r="C23" s="399" t="b">
        <v>0</v>
      </c>
      <c r="D23" s="170">
        <v>7</v>
      </c>
      <c r="E23" s="487">
        <f t="shared" si="0"/>
        <v>0</v>
      </c>
      <c r="F23" s="41"/>
      <c r="G23" s="487"/>
      <c r="H23" s="487"/>
    </row>
    <row r="24" spans="1:8" s="297" customFormat="1" ht="30" customHeight="1">
      <c r="A24" s="12" t="s">
        <v>227</v>
      </c>
      <c r="B24" s="351" t="s">
        <v>228</v>
      </c>
      <c r="C24" s="399" t="b">
        <v>0</v>
      </c>
      <c r="D24" s="170">
        <v>5</v>
      </c>
      <c r="E24" s="487">
        <f t="shared" si="0"/>
        <v>0</v>
      </c>
      <c r="F24" s="41"/>
      <c r="G24" s="487"/>
      <c r="H24" s="487"/>
    </row>
    <row r="25" spans="1:8" s="112" customFormat="1" ht="30" customHeight="1">
      <c r="A25" s="12" t="s">
        <v>229</v>
      </c>
      <c r="B25" s="355" t="s">
        <v>230</v>
      </c>
      <c r="C25" s="343" t="b">
        <v>0</v>
      </c>
      <c r="D25" s="170">
        <v>5</v>
      </c>
      <c r="E25" s="487">
        <f t="shared" si="0"/>
        <v>0</v>
      </c>
      <c r="F25" s="110"/>
      <c r="G25" s="487"/>
      <c r="H25" s="487"/>
    </row>
    <row r="26" spans="1:8" s="112" customFormat="1" ht="30" customHeight="1">
      <c r="A26" s="12" t="s">
        <v>231</v>
      </c>
      <c r="B26" s="355" t="s">
        <v>232</v>
      </c>
      <c r="C26" s="343" t="b">
        <v>0</v>
      </c>
      <c r="D26" s="170">
        <v>5</v>
      </c>
      <c r="E26" s="487">
        <f t="shared" si="0"/>
        <v>0</v>
      </c>
      <c r="F26" s="110"/>
      <c r="G26" s="487"/>
      <c r="H26" s="487"/>
    </row>
    <row r="27" spans="1:8" s="297" customFormat="1" ht="30" customHeight="1">
      <c r="A27" s="12" t="s">
        <v>233</v>
      </c>
      <c r="B27" s="336" t="s">
        <v>234</v>
      </c>
      <c r="C27" s="343" t="b">
        <v>0</v>
      </c>
      <c r="D27" s="170">
        <v>5</v>
      </c>
      <c r="E27" s="487">
        <f t="shared" si="0"/>
        <v>0</v>
      </c>
      <c r="F27" s="110"/>
      <c r="G27" s="487"/>
      <c r="H27" s="487"/>
    </row>
    <row r="28" spans="1:8" s="112" customFormat="1" ht="30" customHeight="1">
      <c r="A28" s="12" t="s">
        <v>235</v>
      </c>
      <c r="B28" s="355" t="s">
        <v>236</v>
      </c>
      <c r="C28" s="343" t="b">
        <v>0</v>
      </c>
      <c r="D28" s="170">
        <v>2</v>
      </c>
      <c r="E28" s="487">
        <f t="shared" si="0"/>
        <v>0</v>
      </c>
      <c r="F28" s="110"/>
      <c r="G28" s="487"/>
      <c r="H28" s="487"/>
    </row>
    <row r="29" spans="1:8" ht="30" customHeight="1">
      <c r="A29" s="12" t="s">
        <v>237</v>
      </c>
      <c r="B29" s="355" t="s">
        <v>238</v>
      </c>
      <c r="C29" s="343" t="b">
        <v>0</v>
      </c>
      <c r="D29" s="170">
        <v>3</v>
      </c>
      <c r="E29" s="487">
        <f t="shared" si="0"/>
        <v>0</v>
      </c>
      <c r="F29" s="41"/>
      <c r="G29" s="487"/>
      <c r="H29" s="487"/>
    </row>
    <row r="30" spans="1:8" ht="30" customHeight="1">
      <c r="A30" s="12" t="s">
        <v>239</v>
      </c>
      <c r="B30" s="125" t="s">
        <v>240</v>
      </c>
      <c r="C30" s="343" t="b">
        <v>0</v>
      </c>
      <c r="D30" s="170">
        <v>3</v>
      </c>
      <c r="E30" s="487">
        <f t="shared" si="0"/>
        <v>0</v>
      </c>
      <c r="G30" s="487"/>
      <c r="H30" s="481"/>
    </row>
    <row r="31" spans="1:8" ht="30" customHeight="1">
      <c r="A31" s="12" t="s">
        <v>241</v>
      </c>
      <c r="B31" s="352" t="s">
        <v>242</v>
      </c>
      <c r="C31" s="343" t="b">
        <v>0</v>
      </c>
      <c r="D31" s="170">
        <v>10</v>
      </c>
      <c r="E31" s="487">
        <f t="shared" si="0"/>
        <v>0</v>
      </c>
      <c r="G31" s="487"/>
      <c r="H31" s="481"/>
    </row>
    <row r="32" spans="1:8" s="46" customFormat="1" ht="30" customHeight="1">
      <c r="A32" s="12" t="s">
        <v>243</v>
      </c>
      <c r="B32" s="355" t="s">
        <v>244</v>
      </c>
      <c r="C32" s="343" t="b">
        <v>0</v>
      </c>
      <c r="D32" s="170">
        <v>5</v>
      </c>
      <c r="E32" s="487">
        <f t="shared" si="0"/>
        <v>0</v>
      </c>
      <c r="F32" s="198"/>
      <c r="G32" s="481"/>
      <c r="H32" s="481"/>
    </row>
    <row r="33" spans="1:26" s="433" customFormat="1" ht="30" customHeight="1">
      <c r="A33" s="12"/>
      <c r="B33" s="350" t="s">
        <v>245</v>
      </c>
      <c r="C33" s="381"/>
      <c r="D33" s="170"/>
      <c r="E33" s="487"/>
      <c r="F33" s="198"/>
      <c r="G33" s="481"/>
      <c r="H33" s="481"/>
      <c r="I33" s="481"/>
      <c r="J33" s="481"/>
      <c r="K33" s="481"/>
      <c r="L33" s="481"/>
      <c r="M33" s="481"/>
      <c r="N33" s="481"/>
      <c r="O33" s="481"/>
      <c r="P33" s="481"/>
      <c r="Q33" s="481"/>
      <c r="R33" s="481"/>
      <c r="S33" s="481"/>
      <c r="T33" s="481"/>
      <c r="U33" s="481"/>
      <c r="V33" s="481"/>
      <c r="W33" s="481"/>
      <c r="X33" s="481"/>
      <c r="Y33" s="481"/>
      <c r="Z33" s="481"/>
    </row>
    <row r="34" spans="1:26" s="433" customFormat="1" ht="34.5" customHeight="1">
      <c r="A34" s="12" t="s">
        <v>246</v>
      </c>
      <c r="B34" s="440" t="s">
        <v>247</v>
      </c>
      <c r="C34" s="343" t="b">
        <v>0</v>
      </c>
      <c r="D34" s="445">
        <v>3</v>
      </c>
      <c r="E34" s="445">
        <f t="shared" si="0"/>
        <v>0</v>
      </c>
      <c r="F34" s="452"/>
      <c r="G34" s="481"/>
      <c r="H34" s="481"/>
      <c r="I34" s="481"/>
      <c r="J34" s="481"/>
      <c r="K34" s="481"/>
      <c r="L34" s="481"/>
      <c r="M34" s="481"/>
      <c r="N34" s="481"/>
      <c r="O34" s="481"/>
      <c r="P34" s="481"/>
      <c r="Q34" s="481"/>
      <c r="R34" s="481"/>
      <c r="S34" s="481"/>
      <c r="T34" s="481"/>
      <c r="U34" s="481"/>
      <c r="V34" s="481"/>
      <c r="W34" s="481"/>
      <c r="X34" s="481"/>
      <c r="Y34" s="481"/>
      <c r="Z34" s="481"/>
    </row>
    <row r="35" spans="1:26" s="433" customFormat="1" ht="30" customHeight="1">
      <c r="A35" s="12" t="s">
        <v>248</v>
      </c>
      <c r="B35" s="441" t="s">
        <v>249</v>
      </c>
      <c r="C35" s="343" t="b">
        <v>0</v>
      </c>
      <c r="D35" s="445">
        <v>4</v>
      </c>
      <c r="E35" s="445">
        <f t="shared" si="0"/>
        <v>0</v>
      </c>
      <c r="F35" s="452"/>
      <c r="G35" s="481"/>
      <c r="H35" s="481"/>
      <c r="I35" s="481"/>
      <c r="J35" s="481"/>
      <c r="K35" s="481"/>
      <c r="L35" s="481"/>
      <c r="M35" s="481"/>
      <c r="N35" s="481"/>
      <c r="O35" s="481"/>
      <c r="P35" s="481"/>
      <c r="Q35" s="481"/>
      <c r="R35" s="481"/>
      <c r="S35" s="481"/>
      <c r="T35" s="481"/>
      <c r="U35" s="481"/>
      <c r="V35" s="481"/>
      <c r="W35" s="481"/>
      <c r="X35" s="481"/>
      <c r="Y35" s="481"/>
      <c r="Z35" s="481"/>
    </row>
    <row r="36" spans="1:26" s="433" customFormat="1" ht="30" customHeight="1">
      <c r="A36" s="12" t="s">
        <v>250</v>
      </c>
      <c r="B36" s="441" t="s">
        <v>251</v>
      </c>
      <c r="C36" s="343" t="b">
        <v>0</v>
      </c>
      <c r="D36" s="445">
        <v>5</v>
      </c>
      <c r="E36" s="445">
        <f t="shared" si="0"/>
        <v>0</v>
      </c>
      <c r="F36" s="452"/>
      <c r="G36" s="481"/>
      <c r="H36" s="481"/>
      <c r="I36" s="481"/>
      <c r="J36" s="481"/>
      <c r="K36" s="481"/>
      <c r="L36" s="481"/>
      <c r="M36" s="481"/>
      <c r="N36" s="481"/>
      <c r="O36" s="481"/>
      <c r="P36" s="481"/>
      <c r="Q36" s="481"/>
      <c r="R36" s="481"/>
      <c r="S36" s="481"/>
      <c r="T36" s="481"/>
      <c r="U36" s="481"/>
      <c r="V36" s="481"/>
      <c r="W36" s="481"/>
      <c r="X36" s="481"/>
      <c r="Y36" s="481"/>
      <c r="Z36" s="481"/>
    </row>
    <row r="37" spans="1:26" s="433" customFormat="1" ht="30" customHeight="1" thickBot="1">
      <c r="A37" s="12" t="s">
        <v>252</v>
      </c>
      <c r="B37" s="444" t="s">
        <v>253</v>
      </c>
      <c r="C37" s="437" t="b">
        <v>0</v>
      </c>
      <c r="D37" s="445">
        <v>1</v>
      </c>
      <c r="E37" s="445">
        <f t="shared" si="0"/>
        <v>0</v>
      </c>
      <c r="F37" s="452"/>
      <c r="G37" s="481"/>
      <c r="H37" s="481"/>
      <c r="I37" s="481"/>
      <c r="J37" s="481"/>
      <c r="K37" s="481"/>
      <c r="L37" s="481"/>
      <c r="M37" s="481"/>
      <c r="N37" s="481"/>
      <c r="O37" s="481"/>
      <c r="P37" s="481"/>
      <c r="Q37" s="481"/>
      <c r="R37" s="481"/>
      <c r="S37" s="481"/>
      <c r="T37" s="481"/>
      <c r="U37" s="481"/>
      <c r="V37" s="481"/>
      <c r="W37" s="481"/>
      <c r="X37" s="481"/>
      <c r="Y37" s="481"/>
      <c r="Z37" s="481"/>
    </row>
    <row r="38" spans="1:26" s="433" customFormat="1" ht="30" customHeight="1" thickTop="1">
      <c r="A38" s="36"/>
      <c r="B38" s="436"/>
      <c r="C38" s="37"/>
      <c r="D38" s="170"/>
      <c r="E38" s="487"/>
      <c r="F38" s="198"/>
      <c r="G38" s="481"/>
      <c r="H38" s="481"/>
      <c r="I38" s="481"/>
      <c r="J38" s="481"/>
      <c r="K38" s="481"/>
      <c r="L38" s="481"/>
      <c r="M38" s="481"/>
      <c r="N38" s="481"/>
      <c r="O38" s="481"/>
      <c r="P38" s="481"/>
      <c r="Q38" s="481"/>
      <c r="R38" s="481"/>
      <c r="S38" s="481"/>
      <c r="T38" s="481"/>
      <c r="U38" s="481"/>
      <c r="V38" s="481"/>
      <c r="W38" s="481"/>
      <c r="X38" s="481"/>
      <c r="Y38" s="481"/>
      <c r="Z38" s="481"/>
    </row>
    <row r="39" spans="1:26">
      <c r="A39" s="36"/>
      <c r="B39" s="42"/>
      <c r="C39" s="37"/>
      <c r="D39" s="487">
        <f>SUM(D6:D37)</f>
        <v>136</v>
      </c>
      <c r="E39" s="487">
        <f>SUM(E6:E37)</f>
        <v>0</v>
      </c>
      <c r="G39" s="481"/>
      <c r="H39" s="481"/>
      <c r="I39" s="481"/>
      <c r="J39" s="481"/>
      <c r="K39" s="481"/>
      <c r="L39" s="481"/>
      <c r="M39" s="481"/>
      <c r="N39" s="481"/>
      <c r="O39" s="481"/>
      <c r="P39" s="481"/>
      <c r="Q39" s="481"/>
      <c r="R39" s="481"/>
      <c r="S39" s="481"/>
      <c r="T39" s="481"/>
      <c r="U39" s="481"/>
      <c r="V39" s="481"/>
      <c r="W39" s="481"/>
      <c r="X39" s="481"/>
      <c r="Y39" s="481"/>
      <c r="Z39" s="481"/>
    </row>
    <row r="40" spans="1:26" s="155" customFormat="1" ht="16.5" thickBot="1">
      <c r="A40" s="36"/>
      <c r="B40" s="42"/>
      <c r="C40" s="37"/>
      <c r="D40" s="487"/>
      <c r="E40" s="487"/>
      <c r="F40" s="110"/>
      <c r="G40" s="481"/>
      <c r="H40" s="481"/>
      <c r="I40" s="481"/>
      <c r="J40" s="481"/>
      <c r="K40" s="481"/>
      <c r="L40" s="481"/>
      <c r="M40" s="481"/>
      <c r="N40" s="481"/>
      <c r="O40" s="481"/>
      <c r="P40" s="481"/>
      <c r="Q40" s="481"/>
      <c r="R40" s="481"/>
      <c r="S40" s="481"/>
      <c r="T40" s="481"/>
      <c r="U40" s="481"/>
      <c r="V40" s="481"/>
      <c r="W40" s="481"/>
      <c r="X40" s="481"/>
      <c r="Y40" s="481"/>
      <c r="Z40" s="481"/>
    </row>
    <row r="41" spans="1:26" s="46" customFormat="1" ht="16.5" thickBot="1">
      <c r="A41" s="36"/>
      <c r="B41" s="35" t="s">
        <v>83</v>
      </c>
      <c r="C41" s="19">
        <f>E39/D39</f>
        <v>0</v>
      </c>
      <c r="D41" s="487"/>
      <c r="E41" s="487"/>
      <c r="F41" s="41"/>
      <c r="G41" s="483"/>
      <c r="H41" s="481"/>
      <c r="I41" s="481"/>
      <c r="J41" s="481"/>
      <c r="K41" s="481"/>
      <c r="L41" s="481"/>
      <c r="M41" s="481"/>
      <c r="N41" s="481"/>
      <c r="O41" s="481"/>
      <c r="P41" s="481"/>
      <c r="Q41" s="481"/>
      <c r="R41" s="481"/>
      <c r="S41" s="481"/>
      <c r="T41" s="481"/>
      <c r="U41" s="481"/>
      <c r="V41" s="481"/>
      <c r="W41" s="481"/>
      <c r="X41" s="481"/>
      <c r="Y41" s="481"/>
      <c r="Z41" s="481"/>
    </row>
    <row r="42" spans="1:26" s="46" customFormat="1" ht="15" customHeight="1">
      <c r="A42" s="501"/>
      <c r="B42" s="481"/>
      <c r="C42" s="50"/>
      <c r="D42" s="487"/>
      <c r="E42" s="487"/>
      <c r="F42" s="110"/>
      <c r="G42" s="487"/>
      <c r="H42" s="481"/>
      <c r="I42" s="481"/>
      <c r="J42" s="481"/>
      <c r="K42" s="481"/>
      <c r="L42" s="481"/>
      <c r="M42" s="481"/>
      <c r="N42" s="481"/>
      <c r="O42" s="481"/>
      <c r="P42" s="481"/>
      <c r="Q42" s="481"/>
      <c r="R42" s="481"/>
      <c r="S42" s="481"/>
      <c r="T42" s="481"/>
      <c r="U42" s="481"/>
      <c r="V42" s="481"/>
      <c r="W42" s="481"/>
      <c r="X42" s="481"/>
      <c r="Y42" s="481"/>
      <c r="Z42" s="481"/>
    </row>
    <row r="43" spans="1:26" ht="16.5" thickBot="1">
      <c r="A43" s="501"/>
      <c r="B43" s="483"/>
      <c r="C43" s="17"/>
      <c r="D43" s="487"/>
      <c r="E43" s="487"/>
      <c r="F43" s="41"/>
      <c r="G43" s="483"/>
      <c r="H43" s="481"/>
      <c r="I43" s="481"/>
      <c r="J43" s="481"/>
      <c r="K43" s="481"/>
      <c r="L43" s="481"/>
      <c r="M43" s="481"/>
      <c r="N43" s="481"/>
      <c r="O43" s="481"/>
      <c r="P43" s="481"/>
      <c r="Q43" s="481"/>
      <c r="R43" s="481"/>
      <c r="S43" s="481"/>
      <c r="T43" s="481"/>
      <c r="U43" s="481"/>
      <c r="V43" s="481"/>
      <c r="W43" s="481"/>
      <c r="X43" s="481"/>
      <c r="Y43" s="481"/>
      <c r="Z43" s="481"/>
    </row>
    <row r="44" spans="1:26">
      <c r="A44" s="501"/>
      <c r="B44" s="517" t="s">
        <v>69</v>
      </c>
      <c r="C44" s="17"/>
      <c r="D44" s="487"/>
      <c r="E44" s="487"/>
      <c r="G44" s="481"/>
      <c r="H44" s="481"/>
      <c r="I44" s="481"/>
      <c r="J44" s="481"/>
      <c r="K44" s="481"/>
      <c r="L44" s="481"/>
      <c r="M44" s="481"/>
      <c r="N44" s="481"/>
      <c r="O44" s="481"/>
      <c r="P44" s="481"/>
      <c r="Q44" s="481"/>
      <c r="R44" s="481"/>
      <c r="S44" s="481"/>
      <c r="T44" s="481"/>
      <c r="U44" s="481"/>
      <c r="V44" s="481"/>
      <c r="W44" s="481"/>
      <c r="X44" s="481"/>
      <c r="Y44" s="481"/>
      <c r="Z44" s="481"/>
    </row>
    <row r="45" spans="1:26">
      <c r="A45" s="501"/>
      <c r="B45" s="518"/>
      <c r="C45" s="17"/>
      <c r="D45" s="487"/>
      <c r="E45" s="114"/>
      <c r="G45" s="481"/>
      <c r="H45" s="481"/>
      <c r="I45" s="481"/>
      <c r="J45" s="481"/>
      <c r="K45" s="481"/>
      <c r="L45" s="481"/>
      <c r="M45" s="481"/>
      <c r="N45" s="481"/>
      <c r="O45" s="481"/>
      <c r="P45" s="481"/>
      <c r="Q45" s="481"/>
      <c r="R45" s="481"/>
      <c r="S45" s="481"/>
      <c r="T45" s="481"/>
      <c r="U45" s="481"/>
      <c r="V45" s="481"/>
      <c r="W45" s="481"/>
      <c r="X45" s="481"/>
      <c r="Y45" s="481"/>
      <c r="Z45" s="481"/>
    </row>
    <row r="46" spans="1:26">
      <c r="B46" s="518"/>
      <c r="C46" s="50"/>
      <c r="D46" s="487"/>
      <c r="E46" s="114"/>
      <c r="G46" s="481"/>
      <c r="H46" s="481"/>
      <c r="I46" s="481"/>
      <c r="J46" s="481"/>
      <c r="K46" s="481"/>
      <c r="L46" s="481"/>
      <c r="M46" s="481"/>
      <c r="N46" s="481"/>
      <c r="O46" s="481"/>
      <c r="P46" s="481"/>
      <c r="Q46" s="481"/>
      <c r="R46" s="481"/>
      <c r="S46" s="481"/>
      <c r="T46" s="481"/>
      <c r="U46" s="481"/>
      <c r="V46" s="481"/>
      <c r="W46" s="481"/>
      <c r="X46" s="481"/>
      <c r="Y46" s="481"/>
      <c r="Z46" s="481"/>
    </row>
    <row r="47" spans="1:26">
      <c r="B47" s="518"/>
      <c r="C47" s="50"/>
      <c r="D47" s="114"/>
      <c r="E47" s="114"/>
      <c r="G47" s="481"/>
      <c r="H47" s="481"/>
      <c r="I47" s="481"/>
      <c r="J47" s="481"/>
      <c r="K47" s="481"/>
      <c r="L47" s="481"/>
      <c r="M47" s="481"/>
      <c r="N47" s="481"/>
      <c r="O47" s="481"/>
      <c r="P47" s="481"/>
      <c r="Q47" s="481"/>
      <c r="R47" s="481"/>
      <c r="S47" s="481"/>
      <c r="T47" s="481"/>
      <c r="U47" s="481"/>
      <c r="V47" s="481"/>
      <c r="W47" s="481"/>
      <c r="X47" s="481"/>
      <c r="Y47" s="481"/>
      <c r="Z47" s="481"/>
    </row>
    <row r="48" spans="1:26">
      <c r="B48" s="518"/>
      <c r="C48" s="50"/>
      <c r="D48" s="114"/>
      <c r="E48" s="114"/>
      <c r="G48" s="481"/>
      <c r="H48" s="481"/>
      <c r="I48" s="481"/>
      <c r="J48" s="481"/>
      <c r="K48" s="481"/>
      <c r="L48" s="481"/>
      <c r="M48" s="481"/>
      <c r="N48" s="481"/>
      <c r="O48" s="481"/>
      <c r="P48" s="481"/>
      <c r="Q48" s="481"/>
      <c r="R48" s="481"/>
      <c r="S48" s="481"/>
      <c r="T48" s="481"/>
      <c r="U48" s="481"/>
      <c r="V48" s="481"/>
      <c r="W48" s="481"/>
      <c r="X48" s="481"/>
      <c r="Y48" s="481"/>
      <c r="Z48" s="481"/>
    </row>
    <row r="49" spans="2:2">
      <c r="B49" s="518"/>
    </row>
    <row r="50" spans="2:2">
      <c r="B50" s="518"/>
    </row>
    <row r="51" spans="2:2" ht="16.5" thickBot="1">
      <c r="B51" s="519"/>
    </row>
    <row r="52" spans="2:2" ht="15.75" customHeight="1">
      <c r="B52" s="481"/>
    </row>
  </sheetData>
  <mergeCells count="5">
    <mergeCell ref="A1:B1"/>
    <mergeCell ref="A3:B3"/>
    <mergeCell ref="A4:C4"/>
    <mergeCell ref="B44:B51"/>
    <mergeCell ref="A5:B5"/>
  </mergeCells>
  <pageMargins left="0.7" right="0.7" top="0.75" bottom="0.7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257175</xdr:colOff>
                    <xdr:row>5</xdr:row>
                    <xdr:rowOff>0</xdr:rowOff>
                  </from>
                  <to>
                    <xdr:col>2</xdr:col>
                    <xdr:colOff>561975</xdr:colOff>
                    <xdr:row>5</xdr:row>
                    <xdr:rowOff>219075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257175</xdr:colOff>
                    <xdr:row>5</xdr:row>
                    <xdr:rowOff>0</xdr:rowOff>
                  </from>
                  <to>
                    <xdr:col>2</xdr:col>
                    <xdr:colOff>561975</xdr:colOff>
                    <xdr:row>5</xdr:row>
                    <xdr:rowOff>219075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257175</xdr:colOff>
                    <xdr:row>5</xdr:row>
                    <xdr:rowOff>0</xdr:rowOff>
                  </from>
                  <to>
                    <xdr:col>2</xdr:col>
                    <xdr:colOff>561975</xdr:colOff>
                    <xdr:row>5</xdr:row>
                    <xdr:rowOff>219075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2</xdr:col>
                    <xdr:colOff>257175</xdr:colOff>
                    <xdr:row>6</xdr:row>
                    <xdr:rowOff>28575</xdr:rowOff>
                  </from>
                  <to>
                    <xdr:col>2</xdr:col>
                    <xdr:colOff>561975</xdr:colOff>
                    <xdr:row>6</xdr:row>
                    <xdr:rowOff>257175</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2</xdr:col>
                    <xdr:colOff>257175</xdr:colOff>
                    <xdr:row>24</xdr:row>
                    <xdr:rowOff>28575</xdr:rowOff>
                  </from>
                  <to>
                    <xdr:col>2</xdr:col>
                    <xdr:colOff>561975</xdr:colOff>
                    <xdr:row>24</xdr:row>
                    <xdr:rowOff>190500</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2</xdr:col>
                    <xdr:colOff>257175</xdr:colOff>
                    <xdr:row>28</xdr:row>
                    <xdr:rowOff>85725</xdr:rowOff>
                  </from>
                  <to>
                    <xdr:col>2</xdr:col>
                    <xdr:colOff>561975</xdr:colOff>
                    <xdr:row>28</xdr:row>
                    <xdr:rowOff>257175</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257175</xdr:colOff>
                    <xdr:row>31</xdr:row>
                    <xdr:rowOff>28575</xdr:rowOff>
                  </from>
                  <to>
                    <xdr:col>2</xdr:col>
                    <xdr:colOff>561975</xdr:colOff>
                    <xdr:row>31</xdr:row>
                    <xdr:rowOff>200025</xdr:rowOff>
                  </to>
                </anchor>
              </controlPr>
            </control>
          </mc:Choice>
        </mc:AlternateContent>
        <mc:AlternateContent xmlns:mc="http://schemas.openxmlformats.org/markup-compatibility/2006">
          <mc:Choice Requires="x14">
            <control shapeId="7307" r:id="rId11" name="Check Box 139">
              <controlPr defaultSize="0" autoFill="0" autoLine="0" autoPict="0">
                <anchor moveWithCells="1">
                  <from>
                    <xdr:col>2</xdr:col>
                    <xdr:colOff>257175</xdr:colOff>
                    <xdr:row>7</xdr:row>
                    <xdr:rowOff>28575</xdr:rowOff>
                  </from>
                  <to>
                    <xdr:col>2</xdr:col>
                    <xdr:colOff>561975</xdr:colOff>
                    <xdr:row>7</xdr:row>
                    <xdr:rowOff>257175</xdr:rowOff>
                  </to>
                </anchor>
              </controlPr>
            </control>
          </mc:Choice>
        </mc:AlternateContent>
        <mc:AlternateContent xmlns:mc="http://schemas.openxmlformats.org/markup-compatibility/2006">
          <mc:Choice Requires="x14">
            <control shapeId="7328" r:id="rId12" name="Check Box 160">
              <controlPr defaultSize="0" autoFill="0" autoLine="0" autoPict="0">
                <anchor moveWithCells="1">
                  <from>
                    <xdr:col>2</xdr:col>
                    <xdr:colOff>238125</xdr:colOff>
                    <xdr:row>27</xdr:row>
                    <xdr:rowOff>95250</xdr:rowOff>
                  </from>
                  <to>
                    <xdr:col>2</xdr:col>
                    <xdr:colOff>542925</xdr:colOff>
                    <xdr:row>27</xdr:row>
                    <xdr:rowOff>266700</xdr:rowOff>
                  </to>
                </anchor>
              </controlPr>
            </control>
          </mc:Choice>
        </mc:AlternateContent>
        <mc:AlternateContent xmlns:mc="http://schemas.openxmlformats.org/markup-compatibility/2006">
          <mc:Choice Requires="x14">
            <control shapeId="7333" r:id="rId13" name="Check Box 165">
              <controlPr defaultSize="0" autoFill="0" autoLine="0" autoPict="0">
                <anchor moveWithCells="1">
                  <from>
                    <xdr:col>2</xdr:col>
                    <xdr:colOff>257175</xdr:colOff>
                    <xdr:row>8</xdr:row>
                    <xdr:rowOff>19050</xdr:rowOff>
                  </from>
                  <to>
                    <xdr:col>2</xdr:col>
                    <xdr:colOff>561975</xdr:colOff>
                    <xdr:row>8</xdr:row>
                    <xdr:rowOff>247650</xdr:rowOff>
                  </to>
                </anchor>
              </controlPr>
            </control>
          </mc:Choice>
        </mc:AlternateContent>
        <mc:AlternateContent xmlns:mc="http://schemas.openxmlformats.org/markup-compatibility/2006">
          <mc:Choice Requires="x14">
            <control shapeId="7334" r:id="rId14" name="Check Box 166">
              <controlPr defaultSize="0" autoFill="0" autoLine="0" autoPict="0">
                <anchor moveWithCells="1">
                  <from>
                    <xdr:col>2</xdr:col>
                    <xdr:colOff>257175</xdr:colOff>
                    <xdr:row>12</xdr:row>
                    <xdr:rowOff>19050</xdr:rowOff>
                  </from>
                  <to>
                    <xdr:col>2</xdr:col>
                    <xdr:colOff>561975</xdr:colOff>
                    <xdr:row>12</xdr:row>
                    <xdr:rowOff>247650</xdr:rowOff>
                  </to>
                </anchor>
              </controlPr>
            </control>
          </mc:Choice>
        </mc:AlternateContent>
        <mc:AlternateContent xmlns:mc="http://schemas.openxmlformats.org/markup-compatibility/2006">
          <mc:Choice Requires="x14">
            <control shapeId="7335" r:id="rId15" name="Check Box 167">
              <controlPr defaultSize="0" autoFill="0" autoLine="0" autoPict="0">
                <anchor moveWithCells="1">
                  <from>
                    <xdr:col>2</xdr:col>
                    <xdr:colOff>257175</xdr:colOff>
                    <xdr:row>13</xdr:row>
                    <xdr:rowOff>19050</xdr:rowOff>
                  </from>
                  <to>
                    <xdr:col>2</xdr:col>
                    <xdr:colOff>561975</xdr:colOff>
                    <xdr:row>13</xdr:row>
                    <xdr:rowOff>247650</xdr:rowOff>
                  </to>
                </anchor>
              </controlPr>
            </control>
          </mc:Choice>
        </mc:AlternateContent>
        <mc:AlternateContent xmlns:mc="http://schemas.openxmlformats.org/markup-compatibility/2006">
          <mc:Choice Requires="x14">
            <control shapeId="7336" r:id="rId16" name="Check Box 168">
              <controlPr defaultSize="0" autoFill="0" autoLine="0" autoPict="0">
                <anchor moveWithCells="1">
                  <from>
                    <xdr:col>2</xdr:col>
                    <xdr:colOff>257175</xdr:colOff>
                    <xdr:row>15</xdr:row>
                    <xdr:rowOff>19050</xdr:rowOff>
                  </from>
                  <to>
                    <xdr:col>2</xdr:col>
                    <xdr:colOff>561975</xdr:colOff>
                    <xdr:row>15</xdr:row>
                    <xdr:rowOff>247650</xdr:rowOff>
                  </to>
                </anchor>
              </controlPr>
            </control>
          </mc:Choice>
        </mc:AlternateContent>
        <mc:AlternateContent xmlns:mc="http://schemas.openxmlformats.org/markup-compatibility/2006">
          <mc:Choice Requires="x14">
            <control shapeId="7337" r:id="rId17" name="Check Box 169">
              <controlPr defaultSize="0" autoFill="0" autoLine="0" autoPict="0">
                <anchor moveWithCells="1">
                  <from>
                    <xdr:col>2</xdr:col>
                    <xdr:colOff>257175</xdr:colOff>
                    <xdr:row>16</xdr:row>
                    <xdr:rowOff>19050</xdr:rowOff>
                  </from>
                  <to>
                    <xdr:col>2</xdr:col>
                    <xdr:colOff>561975</xdr:colOff>
                    <xdr:row>16</xdr:row>
                    <xdr:rowOff>247650</xdr:rowOff>
                  </to>
                </anchor>
              </controlPr>
            </control>
          </mc:Choice>
        </mc:AlternateContent>
        <mc:AlternateContent xmlns:mc="http://schemas.openxmlformats.org/markup-compatibility/2006">
          <mc:Choice Requires="x14">
            <control shapeId="7338" r:id="rId18" name="Check Box 170">
              <controlPr defaultSize="0" autoFill="0" autoLine="0" autoPict="0">
                <anchor moveWithCells="1">
                  <from>
                    <xdr:col>2</xdr:col>
                    <xdr:colOff>257175</xdr:colOff>
                    <xdr:row>14</xdr:row>
                    <xdr:rowOff>19050</xdr:rowOff>
                  </from>
                  <to>
                    <xdr:col>2</xdr:col>
                    <xdr:colOff>561975</xdr:colOff>
                    <xdr:row>14</xdr:row>
                    <xdr:rowOff>247650</xdr:rowOff>
                  </to>
                </anchor>
              </controlPr>
            </control>
          </mc:Choice>
        </mc:AlternateContent>
        <mc:AlternateContent xmlns:mc="http://schemas.openxmlformats.org/markup-compatibility/2006">
          <mc:Choice Requires="x14">
            <control shapeId="7339" r:id="rId19" name="Check Box 171">
              <controlPr defaultSize="0" autoFill="0" autoLine="0" autoPict="0">
                <anchor moveWithCells="1">
                  <from>
                    <xdr:col>2</xdr:col>
                    <xdr:colOff>257175</xdr:colOff>
                    <xdr:row>29</xdr:row>
                    <xdr:rowOff>95250</xdr:rowOff>
                  </from>
                  <to>
                    <xdr:col>2</xdr:col>
                    <xdr:colOff>561975</xdr:colOff>
                    <xdr:row>29</xdr:row>
                    <xdr:rowOff>266700</xdr:rowOff>
                  </to>
                </anchor>
              </controlPr>
            </control>
          </mc:Choice>
        </mc:AlternateContent>
        <mc:AlternateContent xmlns:mc="http://schemas.openxmlformats.org/markup-compatibility/2006">
          <mc:Choice Requires="x14">
            <control shapeId="7341" r:id="rId20" name="Check Box 173">
              <controlPr defaultSize="0" autoFill="0" autoLine="0" autoPict="0">
                <anchor moveWithCells="1">
                  <from>
                    <xdr:col>2</xdr:col>
                    <xdr:colOff>257175</xdr:colOff>
                    <xdr:row>30</xdr:row>
                    <xdr:rowOff>28575</xdr:rowOff>
                  </from>
                  <to>
                    <xdr:col>2</xdr:col>
                    <xdr:colOff>561975</xdr:colOff>
                    <xdr:row>30</xdr:row>
                    <xdr:rowOff>200025</xdr:rowOff>
                  </to>
                </anchor>
              </controlPr>
            </control>
          </mc:Choice>
        </mc:AlternateContent>
        <mc:AlternateContent xmlns:mc="http://schemas.openxmlformats.org/markup-compatibility/2006">
          <mc:Choice Requires="x14">
            <control shapeId="7342" r:id="rId21" name="Check Box 174">
              <controlPr defaultSize="0" autoFill="0" autoLine="0" autoPict="0">
                <anchor moveWithCells="1">
                  <from>
                    <xdr:col>2</xdr:col>
                    <xdr:colOff>257175</xdr:colOff>
                    <xdr:row>25</xdr:row>
                    <xdr:rowOff>28575</xdr:rowOff>
                  </from>
                  <to>
                    <xdr:col>2</xdr:col>
                    <xdr:colOff>609600</xdr:colOff>
                    <xdr:row>25</xdr:row>
                    <xdr:rowOff>295275</xdr:rowOff>
                  </to>
                </anchor>
              </controlPr>
            </control>
          </mc:Choice>
        </mc:AlternateContent>
        <mc:AlternateContent xmlns:mc="http://schemas.openxmlformats.org/markup-compatibility/2006">
          <mc:Choice Requires="x14">
            <control shapeId="7343" r:id="rId22" name="Check Box 175">
              <controlPr defaultSize="0" autoFill="0" autoLine="0" autoPict="0">
                <anchor moveWithCells="1">
                  <from>
                    <xdr:col>2</xdr:col>
                    <xdr:colOff>257175</xdr:colOff>
                    <xdr:row>22</xdr:row>
                    <xdr:rowOff>28575</xdr:rowOff>
                  </from>
                  <to>
                    <xdr:col>2</xdr:col>
                    <xdr:colOff>561975</xdr:colOff>
                    <xdr:row>22</xdr:row>
                    <xdr:rowOff>200025</xdr:rowOff>
                  </to>
                </anchor>
              </controlPr>
            </control>
          </mc:Choice>
        </mc:AlternateContent>
        <mc:AlternateContent xmlns:mc="http://schemas.openxmlformats.org/markup-compatibility/2006">
          <mc:Choice Requires="x14">
            <control shapeId="7345" r:id="rId23" name="Check Box 177">
              <controlPr defaultSize="0" autoFill="0" autoLine="0" autoPict="0">
                <anchor moveWithCells="1">
                  <from>
                    <xdr:col>2</xdr:col>
                    <xdr:colOff>257175</xdr:colOff>
                    <xdr:row>17</xdr:row>
                    <xdr:rowOff>28575</xdr:rowOff>
                  </from>
                  <to>
                    <xdr:col>2</xdr:col>
                    <xdr:colOff>561975</xdr:colOff>
                    <xdr:row>17</xdr:row>
                    <xdr:rowOff>200025</xdr:rowOff>
                  </to>
                </anchor>
              </controlPr>
            </control>
          </mc:Choice>
        </mc:AlternateContent>
        <mc:AlternateContent xmlns:mc="http://schemas.openxmlformats.org/markup-compatibility/2006">
          <mc:Choice Requires="x14">
            <control shapeId="7346" r:id="rId24" name="Check Box 178">
              <controlPr defaultSize="0" autoFill="0" autoLine="0" autoPict="0">
                <anchor moveWithCells="1">
                  <from>
                    <xdr:col>2</xdr:col>
                    <xdr:colOff>257175</xdr:colOff>
                    <xdr:row>18</xdr:row>
                    <xdr:rowOff>28575</xdr:rowOff>
                  </from>
                  <to>
                    <xdr:col>2</xdr:col>
                    <xdr:colOff>561975</xdr:colOff>
                    <xdr:row>18</xdr:row>
                    <xdr:rowOff>200025</xdr:rowOff>
                  </to>
                </anchor>
              </controlPr>
            </control>
          </mc:Choice>
        </mc:AlternateContent>
        <mc:AlternateContent xmlns:mc="http://schemas.openxmlformats.org/markup-compatibility/2006">
          <mc:Choice Requires="x14">
            <control shapeId="7347" r:id="rId25" name="Check Box 179">
              <controlPr defaultSize="0" autoFill="0" autoLine="0" autoPict="0">
                <anchor moveWithCells="1">
                  <from>
                    <xdr:col>2</xdr:col>
                    <xdr:colOff>257175</xdr:colOff>
                    <xdr:row>19</xdr:row>
                    <xdr:rowOff>95250</xdr:rowOff>
                  </from>
                  <to>
                    <xdr:col>2</xdr:col>
                    <xdr:colOff>561975</xdr:colOff>
                    <xdr:row>19</xdr:row>
                    <xdr:rowOff>323850</xdr:rowOff>
                  </to>
                </anchor>
              </controlPr>
            </control>
          </mc:Choice>
        </mc:AlternateContent>
        <mc:AlternateContent xmlns:mc="http://schemas.openxmlformats.org/markup-compatibility/2006">
          <mc:Choice Requires="x14">
            <control shapeId="7348" r:id="rId26" name="Check Box 180">
              <controlPr defaultSize="0" autoFill="0" autoLine="0" autoPict="0">
                <anchor moveWithCells="1">
                  <from>
                    <xdr:col>2</xdr:col>
                    <xdr:colOff>257175</xdr:colOff>
                    <xdr:row>20</xdr:row>
                    <xdr:rowOff>28575</xdr:rowOff>
                  </from>
                  <to>
                    <xdr:col>2</xdr:col>
                    <xdr:colOff>561975</xdr:colOff>
                    <xdr:row>20</xdr:row>
                    <xdr:rowOff>200025</xdr:rowOff>
                  </to>
                </anchor>
              </controlPr>
            </control>
          </mc:Choice>
        </mc:AlternateContent>
        <mc:AlternateContent xmlns:mc="http://schemas.openxmlformats.org/markup-compatibility/2006">
          <mc:Choice Requires="x14">
            <control shapeId="7349" r:id="rId27" name="Check Box 181">
              <controlPr defaultSize="0" autoFill="0" autoLine="0" autoPict="0">
                <anchor moveWithCells="1">
                  <from>
                    <xdr:col>2</xdr:col>
                    <xdr:colOff>257175</xdr:colOff>
                    <xdr:row>21</xdr:row>
                    <xdr:rowOff>28575</xdr:rowOff>
                  </from>
                  <to>
                    <xdr:col>2</xdr:col>
                    <xdr:colOff>561975</xdr:colOff>
                    <xdr:row>21</xdr:row>
                    <xdr:rowOff>200025</xdr:rowOff>
                  </to>
                </anchor>
              </controlPr>
            </control>
          </mc:Choice>
        </mc:AlternateContent>
        <mc:AlternateContent xmlns:mc="http://schemas.openxmlformats.org/markup-compatibility/2006">
          <mc:Choice Requires="x14">
            <control shapeId="7350" r:id="rId28" name="Check Box 182">
              <controlPr defaultSize="0" autoFill="0" autoLine="0" autoPict="0">
                <anchor moveWithCells="1">
                  <from>
                    <xdr:col>2</xdr:col>
                    <xdr:colOff>257175</xdr:colOff>
                    <xdr:row>26</xdr:row>
                    <xdr:rowOff>28575</xdr:rowOff>
                  </from>
                  <to>
                    <xdr:col>2</xdr:col>
                    <xdr:colOff>609600</xdr:colOff>
                    <xdr:row>26</xdr:row>
                    <xdr:rowOff>295275</xdr:rowOff>
                  </to>
                </anchor>
              </controlPr>
            </control>
          </mc:Choice>
        </mc:AlternateContent>
        <mc:AlternateContent xmlns:mc="http://schemas.openxmlformats.org/markup-compatibility/2006">
          <mc:Choice Requires="x14">
            <control shapeId="7351" r:id="rId29" name="Check Box 183">
              <controlPr defaultSize="0" autoFill="0" autoLine="0" autoPict="0">
                <anchor moveWithCells="1">
                  <from>
                    <xdr:col>2</xdr:col>
                    <xdr:colOff>257175</xdr:colOff>
                    <xdr:row>23</xdr:row>
                    <xdr:rowOff>28575</xdr:rowOff>
                  </from>
                  <to>
                    <xdr:col>2</xdr:col>
                    <xdr:colOff>561975</xdr:colOff>
                    <xdr:row>23</xdr:row>
                    <xdr:rowOff>200025</xdr:rowOff>
                  </to>
                </anchor>
              </controlPr>
            </control>
          </mc:Choice>
        </mc:AlternateContent>
        <mc:AlternateContent xmlns:mc="http://schemas.openxmlformats.org/markup-compatibility/2006">
          <mc:Choice Requires="x14">
            <control shapeId="7353" r:id="rId30" name="Check Box 185">
              <controlPr defaultSize="0" autoFill="0" autoLine="0" autoPict="0">
                <anchor moveWithCells="1">
                  <from>
                    <xdr:col>2</xdr:col>
                    <xdr:colOff>257175</xdr:colOff>
                    <xdr:row>33</xdr:row>
                    <xdr:rowOff>28575</xdr:rowOff>
                  </from>
                  <to>
                    <xdr:col>2</xdr:col>
                    <xdr:colOff>561975</xdr:colOff>
                    <xdr:row>33</xdr:row>
                    <xdr:rowOff>200025</xdr:rowOff>
                  </to>
                </anchor>
              </controlPr>
            </control>
          </mc:Choice>
        </mc:AlternateContent>
        <mc:AlternateContent xmlns:mc="http://schemas.openxmlformats.org/markup-compatibility/2006">
          <mc:Choice Requires="x14">
            <control shapeId="7354" r:id="rId31" name="Check Box 186">
              <controlPr defaultSize="0" autoFill="0" autoLine="0" autoPict="0">
                <anchor moveWithCells="1">
                  <from>
                    <xdr:col>2</xdr:col>
                    <xdr:colOff>257175</xdr:colOff>
                    <xdr:row>34</xdr:row>
                    <xdr:rowOff>28575</xdr:rowOff>
                  </from>
                  <to>
                    <xdr:col>2</xdr:col>
                    <xdr:colOff>561975</xdr:colOff>
                    <xdr:row>34</xdr:row>
                    <xdr:rowOff>200025</xdr:rowOff>
                  </to>
                </anchor>
              </controlPr>
            </control>
          </mc:Choice>
        </mc:AlternateContent>
        <mc:AlternateContent xmlns:mc="http://schemas.openxmlformats.org/markup-compatibility/2006">
          <mc:Choice Requires="x14">
            <control shapeId="7355" r:id="rId32" name="Check Box 187">
              <controlPr defaultSize="0" autoFill="0" autoLine="0" autoPict="0">
                <anchor moveWithCells="1">
                  <from>
                    <xdr:col>2</xdr:col>
                    <xdr:colOff>257175</xdr:colOff>
                    <xdr:row>35</xdr:row>
                    <xdr:rowOff>28575</xdr:rowOff>
                  </from>
                  <to>
                    <xdr:col>2</xdr:col>
                    <xdr:colOff>561975</xdr:colOff>
                    <xdr:row>35</xdr:row>
                    <xdr:rowOff>200025</xdr:rowOff>
                  </to>
                </anchor>
              </controlPr>
            </control>
          </mc:Choice>
        </mc:AlternateContent>
        <mc:AlternateContent xmlns:mc="http://schemas.openxmlformats.org/markup-compatibility/2006">
          <mc:Choice Requires="x14">
            <control shapeId="7357" r:id="rId33" name="Check Box 189">
              <controlPr defaultSize="0" autoFill="0" autoLine="0" autoPict="0">
                <anchor moveWithCells="1">
                  <from>
                    <xdr:col>2</xdr:col>
                    <xdr:colOff>257175</xdr:colOff>
                    <xdr:row>36</xdr:row>
                    <xdr:rowOff>28575</xdr:rowOff>
                  </from>
                  <to>
                    <xdr:col>2</xdr:col>
                    <xdr:colOff>561975</xdr:colOff>
                    <xdr:row>36</xdr:row>
                    <xdr:rowOff>200025</xdr:rowOff>
                  </to>
                </anchor>
              </controlPr>
            </control>
          </mc:Choice>
        </mc:AlternateContent>
        <mc:AlternateContent xmlns:mc="http://schemas.openxmlformats.org/markup-compatibility/2006">
          <mc:Choice Requires="x14">
            <control shapeId="7359" r:id="rId34" name="Check Box 191">
              <controlPr defaultSize="0" autoFill="0" autoLine="0" autoPict="0">
                <anchor moveWithCells="1">
                  <from>
                    <xdr:col>2</xdr:col>
                    <xdr:colOff>257175</xdr:colOff>
                    <xdr:row>10</xdr:row>
                    <xdr:rowOff>19050</xdr:rowOff>
                  </from>
                  <to>
                    <xdr:col>2</xdr:col>
                    <xdr:colOff>561975</xdr:colOff>
                    <xdr:row>10</xdr:row>
                    <xdr:rowOff>247650</xdr:rowOff>
                  </to>
                </anchor>
              </controlPr>
            </control>
          </mc:Choice>
        </mc:AlternateContent>
        <mc:AlternateContent xmlns:mc="http://schemas.openxmlformats.org/markup-compatibility/2006">
          <mc:Choice Requires="x14">
            <control shapeId="7360" r:id="rId35" name="Check Box 192">
              <controlPr defaultSize="0" autoFill="0" autoLine="0" autoPict="0">
                <anchor moveWithCells="1">
                  <from>
                    <xdr:col>2</xdr:col>
                    <xdr:colOff>257175</xdr:colOff>
                    <xdr:row>11</xdr:row>
                    <xdr:rowOff>19050</xdr:rowOff>
                  </from>
                  <to>
                    <xdr:col>2</xdr:col>
                    <xdr:colOff>561975</xdr:colOff>
                    <xdr:row>11</xdr:row>
                    <xdr:rowOff>247650</xdr:rowOff>
                  </to>
                </anchor>
              </controlPr>
            </control>
          </mc:Choice>
        </mc:AlternateContent>
        <mc:AlternateContent xmlns:mc="http://schemas.openxmlformats.org/markup-compatibility/2006">
          <mc:Choice Requires="x14">
            <control shapeId="7361" r:id="rId36" name="Check Box 193">
              <controlPr defaultSize="0" autoFill="0" autoLine="0" autoPict="0">
                <anchor moveWithCells="1">
                  <from>
                    <xdr:col>2</xdr:col>
                    <xdr:colOff>257175</xdr:colOff>
                    <xdr:row>9</xdr:row>
                    <xdr:rowOff>19050</xdr:rowOff>
                  </from>
                  <to>
                    <xdr:col>2</xdr:col>
                    <xdr:colOff>561975</xdr:colOff>
                    <xdr:row>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0" operator="containsText" id="{83ACFD96-37FD-42A6-96FE-CF882ECD2620}">
            <xm:f>NOT(ISERROR(SEARCH(#REF!,F23)))</xm:f>
            <xm:f>#REF!</xm:f>
            <x14:dxf>
              <font>
                <b/>
                <i val="0"/>
              </font>
              <fill>
                <patternFill>
                  <bgColor rgb="FF92D050"/>
                </patternFill>
              </fill>
              <border>
                <left style="thin">
                  <color auto="1"/>
                </left>
                <right style="thin">
                  <color auto="1"/>
                </right>
                <top style="thin">
                  <color auto="1"/>
                </top>
                <bottom style="thin">
                  <color auto="1"/>
                </bottom>
                <vertical/>
                <horizontal/>
              </border>
            </x14:dxf>
          </x14:cfRule>
          <xm:sqref>F23:F24</xm:sqref>
        </x14:conditionalFormatting>
        <x14:conditionalFormatting xmlns:xm="http://schemas.microsoft.com/office/excel/2006/main">
          <x14:cfRule type="containsText" priority="50" operator="containsText" id="{5F050859-014A-4036-BCDA-AAA3F9ECD56C}">
            <xm:f>NOT(ISERROR(SEARCH(#REF!,F25)))</xm:f>
            <xm:f>#REF!</xm:f>
            <x14:dxf>
              <font>
                <b/>
                <i val="0"/>
              </font>
              <fill>
                <patternFill>
                  <bgColor rgb="FFFF0000"/>
                </patternFill>
              </fill>
              <border>
                <left style="thin">
                  <color auto="1"/>
                </left>
                <right style="thin">
                  <color auto="1"/>
                </right>
                <top style="thin">
                  <color auto="1"/>
                </top>
                <bottom style="thin">
                  <color auto="1"/>
                </bottom>
                <vertical/>
                <horizontal/>
              </border>
            </x14:dxf>
          </x14:cfRule>
          <xm:sqref>F25:F28</xm:sqref>
        </x14:conditionalFormatting>
        <x14:conditionalFormatting xmlns:xm="http://schemas.microsoft.com/office/excel/2006/main">
          <x14:cfRule type="containsText" priority="1" operator="containsText" id="{45FC1146-2A8E-4F36-BD38-A76848AD8B7E}">
            <xm:f>NOT(ISERROR(SEARCH($F$10,F10)))</xm:f>
            <xm:f>$F$10</xm:f>
            <x14:dxf>
              <font>
                <b/>
                <i val="0"/>
              </font>
              <fill>
                <patternFill>
                  <bgColor rgb="FFFF0000"/>
                </patternFill>
              </fill>
              <border>
                <left style="thin">
                  <color auto="1"/>
                </left>
                <right style="thin">
                  <color auto="1"/>
                </right>
                <top style="thin">
                  <color auto="1"/>
                </top>
                <bottom style="thin">
                  <color auto="1"/>
                </bottom>
                <vertical/>
                <horizontal/>
              </border>
            </x14:dxf>
          </x14:cfRule>
          <xm:sqref>F10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44"/>
  <sheetViews>
    <sheetView zoomScaleNormal="100" workbookViewId="0">
      <selection activeCell="B6" sqref="B6"/>
    </sheetView>
  </sheetViews>
  <sheetFormatPr defaultColWidth="9" defaultRowHeight="15.75"/>
  <cols>
    <col min="1" max="1" width="9" style="6" customWidth="1"/>
    <col min="2" max="2" width="73" style="464" customWidth="1"/>
    <col min="3" max="3" width="14.875" style="50" customWidth="1"/>
    <col min="4" max="4" width="10.125" style="114" customWidth="1"/>
    <col min="5" max="5" width="10.125" style="114" hidden="1" customWidth="1"/>
    <col min="6" max="6" width="20.375" style="110" customWidth="1"/>
    <col min="7" max="7" width="9" style="112" customWidth="1"/>
    <col min="8" max="10" width="9" style="112" hidden="1" customWidth="1"/>
    <col min="11" max="12" width="9" style="112" customWidth="1"/>
    <col min="13" max="16384" width="9" style="112"/>
  </cols>
  <sheetData>
    <row r="1" spans="1:9" ht="25.5" customHeight="1">
      <c r="A1" s="511" t="s">
        <v>254</v>
      </c>
      <c r="B1" s="511"/>
      <c r="C1" s="17"/>
      <c r="D1" s="487"/>
      <c r="E1" s="487"/>
      <c r="F1" s="41"/>
      <c r="G1" s="483"/>
      <c r="H1" s="481"/>
      <c r="I1" s="481"/>
    </row>
    <row r="2" spans="1:9" ht="18" customHeight="1">
      <c r="A2" s="501"/>
      <c r="B2" s="479"/>
      <c r="C2" s="17"/>
      <c r="D2" s="487"/>
      <c r="E2" s="487"/>
      <c r="F2" s="41"/>
      <c r="G2" s="483"/>
      <c r="H2" s="481"/>
      <c r="I2" s="481"/>
    </row>
    <row r="3" spans="1:9" ht="22.5" customHeight="1">
      <c r="A3" s="511" t="s">
        <v>38</v>
      </c>
      <c r="B3" s="511"/>
      <c r="C3" s="17"/>
      <c r="D3" s="487"/>
      <c r="E3" s="487"/>
      <c r="F3" s="41"/>
      <c r="G3" s="483"/>
      <c r="H3" s="481"/>
      <c r="I3" s="481"/>
    </row>
    <row r="4" spans="1:9" ht="22.5" customHeight="1" thickBot="1">
      <c r="A4" s="529" t="s">
        <v>190</v>
      </c>
      <c r="B4" s="529"/>
      <c r="C4" s="529"/>
      <c r="D4" s="487"/>
      <c r="E4" s="487"/>
      <c r="F4" s="41"/>
      <c r="G4" s="483"/>
      <c r="H4" s="481"/>
      <c r="I4" s="481"/>
    </row>
    <row r="5" spans="1:9" ht="38.25" customHeight="1" thickTop="1" thickBot="1">
      <c r="A5" s="530" t="s">
        <v>255</v>
      </c>
      <c r="B5" s="531"/>
      <c r="C5" s="309" t="s">
        <v>42</v>
      </c>
      <c r="D5" s="22" t="s">
        <v>46</v>
      </c>
      <c r="E5" s="7" t="s">
        <v>47</v>
      </c>
      <c r="G5" s="481"/>
      <c r="H5" s="481"/>
      <c r="I5" s="481"/>
    </row>
    <row r="6" spans="1:9" s="214" customFormat="1" ht="30" customHeight="1" thickTop="1">
      <c r="A6" s="291"/>
      <c r="B6" s="341" t="s">
        <v>256</v>
      </c>
      <c r="C6" s="349" t="b">
        <v>0</v>
      </c>
      <c r="D6" s="197"/>
      <c r="E6" s="487">
        <f>IF(C6,D33,0)</f>
        <v>0</v>
      </c>
      <c r="F6" s="114" t="str">
        <f>IF(H6&gt;0,"Stop here and go to next tab","")</f>
        <v/>
      </c>
      <c r="G6" s="481"/>
      <c r="H6" s="114">
        <f>IF(C6,1,0)</f>
        <v>0</v>
      </c>
      <c r="I6" s="481"/>
    </row>
    <row r="7" spans="1:9" ht="41.25" customHeight="1">
      <c r="A7" s="211" t="s">
        <v>257</v>
      </c>
      <c r="B7" s="385" t="s">
        <v>258</v>
      </c>
      <c r="C7" s="393" t="b">
        <v>0</v>
      </c>
      <c r="D7" s="306">
        <v>10</v>
      </c>
      <c r="E7" s="487">
        <f t="shared" ref="E7:E8" si="0">IF(C7,D7,0)</f>
        <v>0</v>
      </c>
      <c r="F7" s="114" t="str">
        <f>IF(I7&gt;1,"Entry error, select one answer","")</f>
        <v/>
      </c>
      <c r="G7" s="481"/>
      <c r="H7" s="114">
        <f>IF(C7,1,0)</f>
        <v>0</v>
      </c>
      <c r="I7" s="481">
        <f>SUM(H6:H7)</f>
        <v>0</v>
      </c>
    </row>
    <row r="8" spans="1:9" ht="30" customHeight="1">
      <c r="A8" s="129" t="s">
        <v>259</v>
      </c>
      <c r="B8" s="386" t="s">
        <v>260</v>
      </c>
      <c r="C8" s="379" t="b">
        <v>0</v>
      </c>
      <c r="D8" s="306">
        <v>10</v>
      </c>
      <c r="E8" s="487">
        <f t="shared" si="0"/>
        <v>0</v>
      </c>
      <c r="F8" s="114" t="str">
        <f t="shared" ref="F8:F9" si="1">IF(I8&gt;1,"Entry error, select one answer","")</f>
        <v/>
      </c>
      <c r="G8" s="481"/>
      <c r="H8" s="114">
        <f>IF(C8,1,0)</f>
        <v>0</v>
      </c>
      <c r="I8" s="481">
        <f>SUM(H6,H8)</f>
        <v>0</v>
      </c>
    </row>
    <row r="9" spans="1:9" s="192" customFormat="1" ht="33" customHeight="1">
      <c r="A9" s="129" t="s">
        <v>261</v>
      </c>
      <c r="B9" s="347" t="s">
        <v>262</v>
      </c>
      <c r="C9" s="379" t="b">
        <v>0</v>
      </c>
      <c r="D9" s="306">
        <v>8</v>
      </c>
      <c r="E9" s="487">
        <f t="shared" ref="E9:E32" si="2">IF(C9,D9,0)</f>
        <v>0</v>
      </c>
      <c r="F9" s="114" t="str">
        <f t="shared" si="1"/>
        <v/>
      </c>
      <c r="G9" s="487"/>
      <c r="H9" s="114">
        <f>IF(C9,1,0)</f>
        <v>0</v>
      </c>
      <c r="I9" s="481">
        <f>SUM(H6,H9)</f>
        <v>0</v>
      </c>
    </row>
    <row r="10" spans="1:9" ht="33" customHeight="1">
      <c r="A10" s="129" t="s">
        <v>263</v>
      </c>
      <c r="B10" s="387" t="s">
        <v>264</v>
      </c>
      <c r="C10" s="379" t="b">
        <v>0</v>
      </c>
      <c r="D10" s="306">
        <v>5</v>
      </c>
      <c r="E10" s="487">
        <f t="shared" si="2"/>
        <v>0</v>
      </c>
      <c r="G10" s="487"/>
      <c r="H10" s="487"/>
      <c r="I10" s="481"/>
    </row>
    <row r="11" spans="1:9" ht="39.75" customHeight="1">
      <c r="A11" s="129" t="s">
        <v>265</v>
      </c>
      <c r="B11" s="387" t="s">
        <v>266</v>
      </c>
      <c r="C11" s="379" t="b">
        <v>0</v>
      </c>
      <c r="D11" s="306">
        <v>6</v>
      </c>
      <c r="E11" s="487">
        <f t="shared" si="2"/>
        <v>0</v>
      </c>
      <c r="G11" s="487"/>
      <c r="H11" s="487"/>
      <c r="I11" s="481"/>
    </row>
    <row r="12" spans="1:9" ht="38.25" customHeight="1">
      <c r="A12" s="129" t="s">
        <v>267</v>
      </c>
      <c r="B12" s="387" t="s">
        <v>268</v>
      </c>
      <c r="C12" s="379" t="b">
        <v>0</v>
      </c>
      <c r="D12" s="306">
        <v>1</v>
      </c>
      <c r="E12" s="487">
        <f t="shared" si="2"/>
        <v>0</v>
      </c>
      <c r="G12" s="487"/>
      <c r="H12" s="487"/>
      <c r="I12" s="481"/>
    </row>
    <row r="13" spans="1:9" ht="33" customHeight="1">
      <c r="A13" s="129" t="s">
        <v>269</v>
      </c>
      <c r="B13" s="388" t="s">
        <v>270</v>
      </c>
      <c r="C13" s="394" t="b">
        <v>0</v>
      </c>
      <c r="D13" s="306">
        <v>7</v>
      </c>
      <c r="E13" s="487">
        <f t="shared" si="2"/>
        <v>0</v>
      </c>
      <c r="F13" s="41"/>
      <c r="G13" s="487"/>
      <c r="H13" s="487"/>
      <c r="I13" s="481"/>
    </row>
    <row r="14" spans="1:9" ht="33" customHeight="1">
      <c r="A14" s="129" t="s">
        <v>271</v>
      </c>
      <c r="B14" s="353" t="s">
        <v>272</v>
      </c>
      <c r="C14" s="394" t="b">
        <v>0</v>
      </c>
      <c r="D14" s="306">
        <v>3</v>
      </c>
      <c r="E14" s="487">
        <f t="shared" si="2"/>
        <v>0</v>
      </c>
      <c r="F14" s="41"/>
      <c r="G14" s="487"/>
      <c r="H14" s="487"/>
      <c r="I14" s="481"/>
    </row>
    <row r="15" spans="1:9" s="297" customFormat="1" ht="33" customHeight="1">
      <c r="A15" s="129" t="s">
        <v>273</v>
      </c>
      <c r="B15" s="336" t="s">
        <v>234</v>
      </c>
      <c r="C15" s="394" t="b">
        <v>0</v>
      </c>
      <c r="D15" s="306">
        <v>5</v>
      </c>
      <c r="E15" s="487">
        <f t="shared" si="2"/>
        <v>0</v>
      </c>
      <c r="F15" s="41"/>
      <c r="G15" s="487"/>
      <c r="H15" s="487"/>
      <c r="I15" s="481"/>
    </row>
    <row r="16" spans="1:9" ht="33" customHeight="1">
      <c r="A16" s="129" t="s">
        <v>274</v>
      </c>
      <c r="B16" s="355" t="s">
        <v>238</v>
      </c>
      <c r="C16" s="394" t="b">
        <v>0</v>
      </c>
      <c r="D16" s="306">
        <v>3</v>
      </c>
      <c r="E16" s="487">
        <f t="shared" si="2"/>
        <v>0</v>
      </c>
      <c r="F16" s="160"/>
      <c r="G16" s="487"/>
      <c r="H16" s="487"/>
      <c r="I16" s="481"/>
    </row>
    <row r="17" spans="1:8" ht="33" customHeight="1">
      <c r="A17" s="129" t="s">
        <v>275</v>
      </c>
      <c r="B17" s="339" t="s">
        <v>276</v>
      </c>
      <c r="C17" s="394" t="b">
        <v>0</v>
      </c>
      <c r="D17" s="306">
        <v>5</v>
      </c>
      <c r="E17" s="487">
        <f t="shared" si="2"/>
        <v>0</v>
      </c>
      <c r="G17" s="487"/>
      <c r="H17" s="487"/>
    </row>
    <row r="18" spans="1:8" ht="33" customHeight="1">
      <c r="A18" s="129" t="s">
        <v>277</v>
      </c>
      <c r="B18" s="389" t="s">
        <v>278</v>
      </c>
      <c r="C18" s="394" t="b">
        <v>0</v>
      </c>
      <c r="D18" s="306">
        <v>10</v>
      </c>
      <c r="E18" s="487">
        <f t="shared" si="2"/>
        <v>0</v>
      </c>
      <c r="F18" s="41"/>
      <c r="G18" s="487"/>
      <c r="H18" s="487"/>
    </row>
    <row r="19" spans="1:8" s="294" customFormat="1" ht="33" customHeight="1">
      <c r="A19" s="129" t="s">
        <v>279</v>
      </c>
      <c r="B19" s="337" t="s">
        <v>280</v>
      </c>
      <c r="C19" s="394" t="b">
        <v>0</v>
      </c>
      <c r="D19" s="306">
        <v>10</v>
      </c>
      <c r="E19" s="487">
        <f t="shared" si="2"/>
        <v>0</v>
      </c>
      <c r="F19" s="41"/>
      <c r="G19" s="487"/>
      <c r="H19" s="487"/>
    </row>
    <row r="20" spans="1:8" ht="33" customHeight="1">
      <c r="A20" s="129" t="s">
        <v>281</v>
      </c>
      <c r="B20" s="350" t="s">
        <v>282</v>
      </c>
      <c r="C20" s="394" t="b">
        <v>0</v>
      </c>
      <c r="D20" s="306">
        <v>10</v>
      </c>
      <c r="E20" s="487">
        <f t="shared" si="2"/>
        <v>0</v>
      </c>
      <c r="G20" s="481"/>
      <c r="H20" s="481"/>
    </row>
    <row r="21" spans="1:8" ht="33" customHeight="1">
      <c r="A21" s="129" t="s">
        <v>283</v>
      </c>
      <c r="B21" s="350" t="s">
        <v>284</v>
      </c>
      <c r="C21" s="379" t="b">
        <v>0</v>
      </c>
      <c r="D21" s="306">
        <v>8</v>
      </c>
      <c r="E21" s="487">
        <f t="shared" si="2"/>
        <v>0</v>
      </c>
      <c r="F21" s="198"/>
      <c r="G21" s="481"/>
      <c r="H21" s="481"/>
    </row>
    <row r="22" spans="1:8" s="433" customFormat="1" ht="33" customHeight="1">
      <c r="A22" s="129" t="s">
        <v>285</v>
      </c>
      <c r="B22" s="339" t="s">
        <v>286</v>
      </c>
      <c r="C22" s="379" t="b">
        <v>0</v>
      </c>
      <c r="D22" s="306">
        <v>6</v>
      </c>
      <c r="E22" s="487">
        <f t="shared" si="2"/>
        <v>0</v>
      </c>
      <c r="F22" s="452"/>
      <c r="G22" s="481"/>
      <c r="H22" s="481"/>
    </row>
    <row r="23" spans="1:8" ht="33" customHeight="1">
      <c r="A23" s="129" t="s">
        <v>287</v>
      </c>
      <c r="B23" s="401" t="s">
        <v>288</v>
      </c>
      <c r="C23" s="379" t="b">
        <v>0</v>
      </c>
      <c r="D23" s="306">
        <v>2</v>
      </c>
      <c r="E23" s="487">
        <f t="shared" si="2"/>
        <v>0</v>
      </c>
      <c r="G23" s="481"/>
      <c r="H23" s="481"/>
    </row>
    <row r="24" spans="1:8" ht="33" customHeight="1">
      <c r="A24" s="129" t="s">
        <v>289</v>
      </c>
      <c r="B24" s="350" t="s">
        <v>290</v>
      </c>
      <c r="C24" s="379" t="b">
        <v>0</v>
      </c>
      <c r="D24" s="306">
        <v>1</v>
      </c>
      <c r="E24" s="487">
        <f t="shared" si="2"/>
        <v>0</v>
      </c>
      <c r="G24" s="487"/>
      <c r="H24" s="487"/>
    </row>
    <row r="25" spans="1:8" ht="39.75" customHeight="1">
      <c r="A25" s="129" t="s">
        <v>291</v>
      </c>
      <c r="B25" s="351" t="s">
        <v>292</v>
      </c>
      <c r="C25" s="379" t="b">
        <v>0</v>
      </c>
      <c r="D25" s="306">
        <v>5</v>
      </c>
      <c r="E25" s="487">
        <f t="shared" si="2"/>
        <v>0</v>
      </c>
      <c r="F25" s="439"/>
      <c r="G25" s="487"/>
      <c r="H25" s="487"/>
    </row>
    <row r="26" spans="1:8" ht="33" customHeight="1">
      <c r="A26" s="481"/>
      <c r="B26" s="350" t="s">
        <v>245</v>
      </c>
      <c r="C26" s="381"/>
      <c r="D26" s="306"/>
      <c r="E26" s="487"/>
      <c r="G26" s="481"/>
      <c r="H26" s="481"/>
    </row>
    <row r="27" spans="1:8" s="192" customFormat="1" ht="33" customHeight="1">
      <c r="A27" s="129" t="s">
        <v>293</v>
      </c>
      <c r="B27" s="390" t="s">
        <v>247</v>
      </c>
      <c r="C27" s="379" t="b">
        <v>0</v>
      </c>
      <c r="D27" s="306">
        <v>3</v>
      </c>
      <c r="E27" s="487">
        <f t="shared" si="2"/>
        <v>0</v>
      </c>
      <c r="F27" s="110"/>
      <c r="G27" s="481"/>
      <c r="H27" s="481"/>
    </row>
    <row r="28" spans="1:8" ht="28.5" customHeight="1">
      <c r="A28" s="129" t="s">
        <v>294</v>
      </c>
      <c r="B28" s="467" t="s">
        <v>249</v>
      </c>
      <c r="C28" s="379" t="b">
        <v>0</v>
      </c>
      <c r="D28" s="306">
        <v>4</v>
      </c>
      <c r="E28" s="487">
        <f t="shared" si="2"/>
        <v>0</v>
      </c>
      <c r="G28" s="481"/>
      <c r="H28" s="481"/>
    </row>
    <row r="29" spans="1:8" ht="33" customHeight="1">
      <c r="A29" s="129" t="s">
        <v>295</v>
      </c>
      <c r="B29" s="467" t="s">
        <v>296</v>
      </c>
      <c r="C29" s="379" t="b">
        <v>0</v>
      </c>
      <c r="D29" s="306">
        <v>5</v>
      </c>
      <c r="E29" s="487">
        <f t="shared" si="2"/>
        <v>0</v>
      </c>
      <c r="F29" s="41"/>
      <c r="G29" s="483"/>
      <c r="H29" s="481"/>
    </row>
    <row r="30" spans="1:8" ht="33" customHeight="1">
      <c r="A30" s="129" t="s">
        <v>297</v>
      </c>
      <c r="B30" s="467" t="s">
        <v>251</v>
      </c>
      <c r="C30" s="379" t="b">
        <v>0</v>
      </c>
      <c r="D30" s="306">
        <v>5</v>
      </c>
      <c r="E30" s="487">
        <f t="shared" si="2"/>
        <v>0</v>
      </c>
      <c r="G30" s="481"/>
      <c r="H30" s="481"/>
    </row>
    <row r="31" spans="1:8" ht="33" customHeight="1">
      <c r="A31" s="129" t="s">
        <v>298</v>
      </c>
      <c r="B31" s="391" t="s">
        <v>299</v>
      </c>
      <c r="C31" s="379" t="b">
        <v>0</v>
      </c>
      <c r="D31" s="306">
        <v>1</v>
      </c>
      <c r="E31" s="487">
        <f t="shared" si="2"/>
        <v>0</v>
      </c>
      <c r="G31" s="481"/>
      <c r="H31" s="481"/>
    </row>
    <row r="32" spans="1:8" ht="34.5" customHeight="1" thickBot="1">
      <c r="A32" s="199" t="s">
        <v>300</v>
      </c>
      <c r="B32" s="392" t="s">
        <v>301</v>
      </c>
      <c r="C32" s="395" t="b">
        <v>0</v>
      </c>
      <c r="D32" s="306">
        <v>3</v>
      </c>
      <c r="E32" s="487">
        <f t="shared" si="2"/>
        <v>0</v>
      </c>
      <c r="G32" s="481"/>
      <c r="H32" s="481"/>
    </row>
    <row r="33" spans="1:8" s="192" customFormat="1" ht="24.75" customHeight="1" thickTop="1">
      <c r="A33" s="151"/>
      <c r="B33" s="200"/>
      <c r="C33" s="201"/>
      <c r="D33" s="306">
        <f>SUM(D7:D32)</f>
        <v>136</v>
      </c>
      <c r="E33" s="306">
        <f>SUM(E6:E32)</f>
        <v>0</v>
      </c>
      <c r="F33" s="110"/>
      <c r="G33" s="481"/>
      <c r="H33" s="481"/>
    </row>
    <row r="34" spans="1:8" ht="20.100000000000001" customHeight="1" thickBot="1">
      <c r="A34" s="151"/>
      <c r="B34" s="10"/>
      <c r="C34" s="37"/>
      <c r="E34" s="487"/>
      <c r="F34" s="41"/>
      <c r="G34" s="487"/>
      <c r="H34" s="487"/>
    </row>
    <row r="35" spans="1:8" ht="18" customHeight="1" thickBot="1">
      <c r="A35" s="151"/>
      <c r="B35" s="35" t="s">
        <v>83</v>
      </c>
      <c r="C35" s="19">
        <f>E33/D33</f>
        <v>0</v>
      </c>
      <c r="E35" s="487"/>
      <c r="F35" s="41"/>
      <c r="G35" s="487"/>
      <c r="H35" s="487"/>
    </row>
    <row r="36" spans="1:8" ht="14.25" customHeight="1" thickBot="1">
      <c r="A36" s="151"/>
      <c r="B36" s="10"/>
      <c r="C36" s="37"/>
      <c r="D36" s="487"/>
      <c r="E36" s="487"/>
      <c r="G36" s="487"/>
      <c r="H36" s="481"/>
    </row>
    <row r="37" spans="1:8">
      <c r="A37" s="501"/>
      <c r="B37" s="517" t="s">
        <v>69</v>
      </c>
      <c r="G37" s="481"/>
      <c r="H37" s="481"/>
    </row>
    <row r="38" spans="1:8">
      <c r="B38" s="518"/>
      <c r="G38" s="481"/>
      <c r="H38" s="481"/>
    </row>
    <row r="39" spans="1:8">
      <c r="B39" s="518"/>
      <c r="G39" s="481"/>
      <c r="H39" s="481"/>
    </row>
    <row r="40" spans="1:8">
      <c r="B40" s="518"/>
      <c r="G40" s="481"/>
      <c r="H40" s="481"/>
    </row>
    <row r="41" spans="1:8">
      <c r="B41" s="518"/>
      <c r="G41" s="481"/>
      <c r="H41" s="481"/>
    </row>
    <row r="42" spans="1:8">
      <c r="B42" s="518"/>
      <c r="G42" s="481"/>
      <c r="H42" s="481"/>
    </row>
    <row r="43" spans="1:8">
      <c r="B43" s="518"/>
      <c r="G43" s="481"/>
      <c r="H43" s="481"/>
    </row>
    <row r="44" spans="1:8" ht="16.5" thickBot="1">
      <c r="B44" s="519"/>
      <c r="G44" s="481"/>
      <c r="H44" s="481"/>
    </row>
  </sheetData>
  <mergeCells count="5">
    <mergeCell ref="B37:B44"/>
    <mergeCell ref="A1:B1"/>
    <mergeCell ref="A3:B3"/>
    <mergeCell ref="A4:C4"/>
    <mergeCell ref="A5:B5"/>
  </mergeCells>
  <pageMargins left="0.7" right="0.7" top="0.75" bottom="0.7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9" r:id="rId4" name="Check Box 29">
              <controlPr defaultSize="0" autoFill="0" autoLine="0" autoPict="0">
                <anchor moveWithCells="1">
                  <from>
                    <xdr:col>2</xdr:col>
                    <xdr:colOff>257175</xdr:colOff>
                    <xdr:row>7</xdr:row>
                    <xdr:rowOff>66675</xdr:rowOff>
                  </from>
                  <to>
                    <xdr:col>2</xdr:col>
                    <xdr:colOff>561975</xdr:colOff>
                    <xdr:row>7</xdr:row>
                    <xdr:rowOff>228600</xdr:rowOff>
                  </to>
                </anchor>
              </controlPr>
            </control>
          </mc:Choice>
        </mc:AlternateContent>
        <mc:AlternateContent xmlns:mc="http://schemas.openxmlformats.org/markup-compatibility/2006">
          <mc:Choice Requires="x14">
            <control shapeId="71718" r:id="rId5" name="Check Box 38">
              <controlPr defaultSize="0" autoFill="0" autoLine="0" autoPict="0">
                <anchor moveWithCells="1">
                  <from>
                    <xdr:col>2</xdr:col>
                    <xdr:colOff>257175</xdr:colOff>
                    <xdr:row>20</xdr:row>
                    <xdr:rowOff>66675</xdr:rowOff>
                  </from>
                  <to>
                    <xdr:col>2</xdr:col>
                    <xdr:colOff>561975</xdr:colOff>
                    <xdr:row>20</xdr:row>
                    <xdr:rowOff>228600</xdr:rowOff>
                  </to>
                </anchor>
              </controlPr>
            </control>
          </mc:Choice>
        </mc:AlternateContent>
        <mc:AlternateContent xmlns:mc="http://schemas.openxmlformats.org/markup-compatibility/2006">
          <mc:Choice Requires="x14">
            <control shapeId="71719" r:id="rId6" name="Check Box 39">
              <controlPr defaultSize="0" autoFill="0" autoLine="0" autoPict="0">
                <anchor moveWithCells="1">
                  <from>
                    <xdr:col>2</xdr:col>
                    <xdr:colOff>257175</xdr:colOff>
                    <xdr:row>22</xdr:row>
                    <xdr:rowOff>66675</xdr:rowOff>
                  </from>
                  <to>
                    <xdr:col>2</xdr:col>
                    <xdr:colOff>561975</xdr:colOff>
                    <xdr:row>22</xdr:row>
                    <xdr:rowOff>228600</xdr:rowOff>
                  </to>
                </anchor>
              </controlPr>
            </control>
          </mc:Choice>
        </mc:AlternateContent>
        <mc:AlternateContent xmlns:mc="http://schemas.openxmlformats.org/markup-compatibility/2006">
          <mc:Choice Requires="x14">
            <control shapeId="71754" r:id="rId7" name="Check Box 74">
              <controlPr defaultSize="0" autoFill="0" autoLine="0" autoPict="0">
                <anchor moveWithCells="1">
                  <from>
                    <xdr:col>2</xdr:col>
                    <xdr:colOff>257175</xdr:colOff>
                    <xdr:row>9</xdr:row>
                    <xdr:rowOff>66675</xdr:rowOff>
                  </from>
                  <to>
                    <xdr:col>2</xdr:col>
                    <xdr:colOff>561975</xdr:colOff>
                    <xdr:row>9</xdr:row>
                    <xdr:rowOff>228600</xdr:rowOff>
                  </to>
                </anchor>
              </controlPr>
            </control>
          </mc:Choice>
        </mc:AlternateContent>
        <mc:AlternateContent xmlns:mc="http://schemas.openxmlformats.org/markup-compatibility/2006">
          <mc:Choice Requires="x14">
            <control shapeId="71767" r:id="rId8" name="Check Box 87">
              <controlPr defaultSize="0" autoFill="0" autoLine="0" autoPict="0">
                <anchor moveWithCells="1">
                  <from>
                    <xdr:col>2</xdr:col>
                    <xdr:colOff>257175</xdr:colOff>
                    <xdr:row>12</xdr:row>
                    <xdr:rowOff>66675</xdr:rowOff>
                  </from>
                  <to>
                    <xdr:col>2</xdr:col>
                    <xdr:colOff>561975</xdr:colOff>
                    <xdr:row>12</xdr:row>
                    <xdr:rowOff>228600</xdr:rowOff>
                  </to>
                </anchor>
              </controlPr>
            </control>
          </mc:Choice>
        </mc:AlternateContent>
        <mc:AlternateContent xmlns:mc="http://schemas.openxmlformats.org/markup-compatibility/2006">
          <mc:Choice Requires="x14">
            <control shapeId="71771" r:id="rId9" name="Check Box 91">
              <controlPr defaultSize="0" autoFill="0" autoLine="0" autoPict="0">
                <anchor moveWithCells="1">
                  <from>
                    <xdr:col>2</xdr:col>
                    <xdr:colOff>257175</xdr:colOff>
                    <xdr:row>19</xdr:row>
                    <xdr:rowOff>0</xdr:rowOff>
                  </from>
                  <to>
                    <xdr:col>2</xdr:col>
                    <xdr:colOff>561975</xdr:colOff>
                    <xdr:row>19</xdr:row>
                    <xdr:rowOff>161925</xdr:rowOff>
                  </to>
                </anchor>
              </controlPr>
            </control>
          </mc:Choice>
        </mc:AlternateContent>
        <mc:AlternateContent xmlns:mc="http://schemas.openxmlformats.org/markup-compatibility/2006">
          <mc:Choice Requires="x14">
            <control shapeId="71790" r:id="rId10" name="Check Box 110">
              <controlPr defaultSize="0" autoFill="0" autoLine="0" autoPict="0">
                <anchor moveWithCells="1">
                  <from>
                    <xdr:col>2</xdr:col>
                    <xdr:colOff>257175</xdr:colOff>
                    <xdr:row>10</xdr:row>
                    <xdr:rowOff>66675</xdr:rowOff>
                  </from>
                  <to>
                    <xdr:col>2</xdr:col>
                    <xdr:colOff>561975</xdr:colOff>
                    <xdr:row>10</xdr:row>
                    <xdr:rowOff>228600</xdr:rowOff>
                  </to>
                </anchor>
              </controlPr>
            </control>
          </mc:Choice>
        </mc:AlternateContent>
        <mc:AlternateContent xmlns:mc="http://schemas.openxmlformats.org/markup-compatibility/2006">
          <mc:Choice Requires="x14">
            <control shapeId="71791" r:id="rId11" name="Check Box 111">
              <controlPr defaultSize="0" autoFill="0" autoLine="0" autoPict="0">
                <anchor moveWithCells="1">
                  <from>
                    <xdr:col>2</xdr:col>
                    <xdr:colOff>257175</xdr:colOff>
                    <xdr:row>11</xdr:row>
                    <xdr:rowOff>66675</xdr:rowOff>
                  </from>
                  <to>
                    <xdr:col>2</xdr:col>
                    <xdr:colOff>561975</xdr:colOff>
                    <xdr:row>11</xdr:row>
                    <xdr:rowOff>228600</xdr:rowOff>
                  </to>
                </anchor>
              </controlPr>
            </control>
          </mc:Choice>
        </mc:AlternateContent>
        <mc:AlternateContent xmlns:mc="http://schemas.openxmlformats.org/markup-compatibility/2006">
          <mc:Choice Requires="x14">
            <control shapeId="71792" r:id="rId12" name="Check Box 112">
              <controlPr defaultSize="0" autoFill="0" autoLine="0" autoPict="0">
                <anchor moveWithCells="1">
                  <from>
                    <xdr:col>2</xdr:col>
                    <xdr:colOff>257175</xdr:colOff>
                    <xdr:row>13</xdr:row>
                    <xdr:rowOff>66675</xdr:rowOff>
                  </from>
                  <to>
                    <xdr:col>2</xdr:col>
                    <xdr:colOff>561975</xdr:colOff>
                    <xdr:row>13</xdr:row>
                    <xdr:rowOff>228600</xdr:rowOff>
                  </to>
                </anchor>
              </controlPr>
            </control>
          </mc:Choice>
        </mc:AlternateContent>
        <mc:AlternateContent xmlns:mc="http://schemas.openxmlformats.org/markup-compatibility/2006">
          <mc:Choice Requires="x14">
            <control shapeId="71794" r:id="rId13" name="Check Box 114">
              <controlPr defaultSize="0" autoFill="0" autoLine="0" autoPict="0">
                <anchor moveWithCells="1">
                  <from>
                    <xdr:col>2</xdr:col>
                    <xdr:colOff>257175</xdr:colOff>
                    <xdr:row>15</xdr:row>
                    <xdr:rowOff>66675</xdr:rowOff>
                  </from>
                  <to>
                    <xdr:col>2</xdr:col>
                    <xdr:colOff>561975</xdr:colOff>
                    <xdr:row>15</xdr:row>
                    <xdr:rowOff>228600</xdr:rowOff>
                  </to>
                </anchor>
              </controlPr>
            </control>
          </mc:Choice>
        </mc:AlternateContent>
        <mc:AlternateContent xmlns:mc="http://schemas.openxmlformats.org/markup-compatibility/2006">
          <mc:Choice Requires="x14">
            <control shapeId="71795" r:id="rId14" name="Check Box 115">
              <controlPr defaultSize="0" autoFill="0" autoLine="0" autoPict="0">
                <anchor moveWithCells="1">
                  <from>
                    <xdr:col>2</xdr:col>
                    <xdr:colOff>257175</xdr:colOff>
                    <xdr:row>16</xdr:row>
                    <xdr:rowOff>66675</xdr:rowOff>
                  </from>
                  <to>
                    <xdr:col>2</xdr:col>
                    <xdr:colOff>561975</xdr:colOff>
                    <xdr:row>16</xdr:row>
                    <xdr:rowOff>228600</xdr:rowOff>
                  </to>
                </anchor>
              </controlPr>
            </control>
          </mc:Choice>
        </mc:AlternateContent>
        <mc:AlternateContent xmlns:mc="http://schemas.openxmlformats.org/markup-compatibility/2006">
          <mc:Choice Requires="x14">
            <control shapeId="71796" r:id="rId15" name="Check Box 116">
              <controlPr defaultSize="0" autoFill="0" autoLine="0" autoPict="0">
                <anchor moveWithCells="1">
                  <from>
                    <xdr:col>2</xdr:col>
                    <xdr:colOff>257175</xdr:colOff>
                    <xdr:row>17</xdr:row>
                    <xdr:rowOff>66675</xdr:rowOff>
                  </from>
                  <to>
                    <xdr:col>2</xdr:col>
                    <xdr:colOff>561975</xdr:colOff>
                    <xdr:row>17</xdr:row>
                    <xdr:rowOff>323850</xdr:rowOff>
                  </to>
                </anchor>
              </controlPr>
            </control>
          </mc:Choice>
        </mc:AlternateContent>
        <mc:AlternateContent xmlns:mc="http://schemas.openxmlformats.org/markup-compatibility/2006">
          <mc:Choice Requires="x14">
            <control shapeId="71819" r:id="rId16" name="Check Box 139">
              <controlPr defaultSize="0" autoFill="0" autoLine="0" autoPict="0">
                <anchor moveWithCells="1">
                  <from>
                    <xdr:col>2</xdr:col>
                    <xdr:colOff>276225</xdr:colOff>
                    <xdr:row>6</xdr:row>
                    <xdr:rowOff>123825</xdr:rowOff>
                  </from>
                  <to>
                    <xdr:col>2</xdr:col>
                    <xdr:colOff>581025</xdr:colOff>
                    <xdr:row>6</xdr:row>
                    <xdr:rowOff>381000</xdr:rowOff>
                  </to>
                </anchor>
              </controlPr>
            </control>
          </mc:Choice>
        </mc:AlternateContent>
        <mc:AlternateContent xmlns:mc="http://schemas.openxmlformats.org/markup-compatibility/2006">
          <mc:Choice Requires="x14">
            <control shapeId="71822" r:id="rId17" name="Check Box 142">
              <controlPr defaultSize="0" autoFill="0" autoLine="0" autoPict="0">
                <anchor moveWithCells="1">
                  <from>
                    <xdr:col>2</xdr:col>
                    <xdr:colOff>257175</xdr:colOff>
                    <xdr:row>8</xdr:row>
                    <xdr:rowOff>66675</xdr:rowOff>
                  </from>
                  <to>
                    <xdr:col>2</xdr:col>
                    <xdr:colOff>561975</xdr:colOff>
                    <xdr:row>8</xdr:row>
                    <xdr:rowOff>228600</xdr:rowOff>
                  </to>
                </anchor>
              </controlPr>
            </control>
          </mc:Choice>
        </mc:AlternateContent>
        <mc:AlternateContent xmlns:mc="http://schemas.openxmlformats.org/markup-compatibility/2006">
          <mc:Choice Requires="x14">
            <control shapeId="71823" r:id="rId18" name="Check Box 143">
              <controlPr defaultSize="0" autoFill="0" autoLine="0" autoPict="0">
                <anchor moveWithCells="1">
                  <from>
                    <xdr:col>2</xdr:col>
                    <xdr:colOff>257175</xdr:colOff>
                    <xdr:row>23</xdr:row>
                    <xdr:rowOff>66675</xdr:rowOff>
                  </from>
                  <to>
                    <xdr:col>2</xdr:col>
                    <xdr:colOff>561975</xdr:colOff>
                    <xdr:row>23</xdr:row>
                    <xdr:rowOff>228600</xdr:rowOff>
                  </to>
                </anchor>
              </controlPr>
            </control>
          </mc:Choice>
        </mc:AlternateContent>
        <mc:AlternateContent xmlns:mc="http://schemas.openxmlformats.org/markup-compatibility/2006">
          <mc:Choice Requires="x14">
            <control shapeId="71824" r:id="rId19" name="Check Box 144">
              <controlPr defaultSize="0" autoFill="0" autoLine="0" autoPict="0">
                <anchor moveWithCells="1">
                  <from>
                    <xdr:col>2</xdr:col>
                    <xdr:colOff>257175</xdr:colOff>
                    <xdr:row>24</xdr:row>
                    <xdr:rowOff>66675</xdr:rowOff>
                  </from>
                  <to>
                    <xdr:col>2</xdr:col>
                    <xdr:colOff>561975</xdr:colOff>
                    <xdr:row>24</xdr:row>
                    <xdr:rowOff>228600</xdr:rowOff>
                  </to>
                </anchor>
              </controlPr>
            </control>
          </mc:Choice>
        </mc:AlternateContent>
        <mc:AlternateContent xmlns:mc="http://schemas.openxmlformats.org/markup-compatibility/2006">
          <mc:Choice Requires="x14">
            <control shapeId="71826" r:id="rId20" name="Check Box 146">
              <controlPr defaultSize="0" autoFill="0" autoLine="0" autoPict="0">
                <anchor moveWithCells="1">
                  <from>
                    <xdr:col>2</xdr:col>
                    <xdr:colOff>257175</xdr:colOff>
                    <xdr:row>26</xdr:row>
                    <xdr:rowOff>66675</xdr:rowOff>
                  </from>
                  <to>
                    <xdr:col>2</xdr:col>
                    <xdr:colOff>561975</xdr:colOff>
                    <xdr:row>26</xdr:row>
                    <xdr:rowOff>228600</xdr:rowOff>
                  </to>
                </anchor>
              </controlPr>
            </control>
          </mc:Choice>
        </mc:AlternateContent>
        <mc:AlternateContent xmlns:mc="http://schemas.openxmlformats.org/markup-compatibility/2006">
          <mc:Choice Requires="x14">
            <control shapeId="71827" r:id="rId21" name="Check Box 147">
              <controlPr defaultSize="0" autoFill="0" autoLine="0" autoPict="0">
                <anchor moveWithCells="1">
                  <from>
                    <xdr:col>2</xdr:col>
                    <xdr:colOff>257175</xdr:colOff>
                    <xdr:row>27</xdr:row>
                    <xdr:rowOff>66675</xdr:rowOff>
                  </from>
                  <to>
                    <xdr:col>2</xdr:col>
                    <xdr:colOff>561975</xdr:colOff>
                    <xdr:row>27</xdr:row>
                    <xdr:rowOff>228600</xdr:rowOff>
                  </to>
                </anchor>
              </controlPr>
            </control>
          </mc:Choice>
        </mc:AlternateContent>
        <mc:AlternateContent xmlns:mc="http://schemas.openxmlformats.org/markup-compatibility/2006">
          <mc:Choice Requires="x14">
            <control shapeId="71828" r:id="rId22" name="Check Box 148">
              <controlPr defaultSize="0" autoFill="0" autoLine="0" autoPict="0">
                <anchor moveWithCells="1">
                  <from>
                    <xdr:col>2</xdr:col>
                    <xdr:colOff>257175</xdr:colOff>
                    <xdr:row>28</xdr:row>
                    <xdr:rowOff>66675</xdr:rowOff>
                  </from>
                  <to>
                    <xdr:col>2</xdr:col>
                    <xdr:colOff>561975</xdr:colOff>
                    <xdr:row>28</xdr:row>
                    <xdr:rowOff>228600</xdr:rowOff>
                  </to>
                </anchor>
              </controlPr>
            </control>
          </mc:Choice>
        </mc:AlternateContent>
        <mc:AlternateContent xmlns:mc="http://schemas.openxmlformats.org/markup-compatibility/2006">
          <mc:Choice Requires="x14">
            <control shapeId="71829" r:id="rId23" name="Check Box 149">
              <controlPr defaultSize="0" autoFill="0" autoLine="0" autoPict="0">
                <anchor moveWithCells="1">
                  <from>
                    <xdr:col>2</xdr:col>
                    <xdr:colOff>257175</xdr:colOff>
                    <xdr:row>29</xdr:row>
                    <xdr:rowOff>66675</xdr:rowOff>
                  </from>
                  <to>
                    <xdr:col>2</xdr:col>
                    <xdr:colOff>561975</xdr:colOff>
                    <xdr:row>29</xdr:row>
                    <xdr:rowOff>228600</xdr:rowOff>
                  </to>
                </anchor>
              </controlPr>
            </control>
          </mc:Choice>
        </mc:AlternateContent>
        <mc:AlternateContent xmlns:mc="http://schemas.openxmlformats.org/markup-compatibility/2006">
          <mc:Choice Requires="x14">
            <control shapeId="71830" r:id="rId24" name="Check Box 150">
              <controlPr defaultSize="0" autoFill="0" autoLine="0" autoPict="0">
                <anchor moveWithCells="1">
                  <from>
                    <xdr:col>2</xdr:col>
                    <xdr:colOff>257175</xdr:colOff>
                    <xdr:row>30</xdr:row>
                    <xdr:rowOff>66675</xdr:rowOff>
                  </from>
                  <to>
                    <xdr:col>2</xdr:col>
                    <xdr:colOff>561975</xdr:colOff>
                    <xdr:row>30</xdr:row>
                    <xdr:rowOff>228600</xdr:rowOff>
                  </to>
                </anchor>
              </controlPr>
            </control>
          </mc:Choice>
        </mc:AlternateContent>
        <mc:AlternateContent xmlns:mc="http://schemas.openxmlformats.org/markup-compatibility/2006">
          <mc:Choice Requires="x14">
            <control shapeId="71831" r:id="rId25" name="Check Box 151">
              <controlPr defaultSize="0" autoFill="0" autoLine="0" autoPict="0">
                <anchor moveWithCells="1">
                  <from>
                    <xdr:col>2</xdr:col>
                    <xdr:colOff>257175</xdr:colOff>
                    <xdr:row>31</xdr:row>
                    <xdr:rowOff>66675</xdr:rowOff>
                  </from>
                  <to>
                    <xdr:col>2</xdr:col>
                    <xdr:colOff>561975</xdr:colOff>
                    <xdr:row>31</xdr:row>
                    <xdr:rowOff>228600</xdr:rowOff>
                  </to>
                </anchor>
              </controlPr>
            </control>
          </mc:Choice>
        </mc:AlternateContent>
        <mc:AlternateContent xmlns:mc="http://schemas.openxmlformats.org/markup-compatibility/2006">
          <mc:Choice Requires="x14">
            <control shapeId="71832" r:id="rId26" name="Check Box 152">
              <controlPr defaultSize="0" autoFill="0" autoLine="0" autoPict="0">
                <anchor moveWithCells="1">
                  <from>
                    <xdr:col>2</xdr:col>
                    <xdr:colOff>295275</xdr:colOff>
                    <xdr:row>5</xdr:row>
                    <xdr:rowOff>57150</xdr:rowOff>
                  </from>
                  <to>
                    <xdr:col>2</xdr:col>
                    <xdr:colOff>600075</xdr:colOff>
                    <xdr:row>5</xdr:row>
                    <xdr:rowOff>314325</xdr:rowOff>
                  </to>
                </anchor>
              </controlPr>
            </control>
          </mc:Choice>
        </mc:AlternateContent>
        <mc:AlternateContent xmlns:mc="http://schemas.openxmlformats.org/markup-compatibility/2006">
          <mc:Choice Requires="x14">
            <control shapeId="71834" r:id="rId27" name="Check Box 154">
              <controlPr defaultSize="0" autoFill="0" autoLine="0" autoPict="0">
                <anchor moveWithCells="1">
                  <from>
                    <xdr:col>2</xdr:col>
                    <xdr:colOff>257175</xdr:colOff>
                    <xdr:row>18</xdr:row>
                    <xdr:rowOff>66675</xdr:rowOff>
                  </from>
                  <to>
                    <xdr:col>2</xdr:col>
                    <xdr:colOff>561975</xdr:colOff>
                    <xdr:row>18</xdr:row>
                    <xdr:rowOff>323850</xdr:rowOff>
                  </to>
                </anchor>
              </controlPr>
            </control>
          </mc:Choice>
        </mc:AlternateContent>
        <mc:AlternateContent xmlns:mc="http://schemas.openxmlformats.org/markup-compatibility/2006">
          <mc:Choice Requires="x14">
            <control shapeId="71835" r:id="rId28" name="Check Box 155">
              <controlPr defaultSize="0" autoFill="0" autoLine="0" autoPict="0">
                <anchor moveWithCells="1">
                  <from>
                    <xdr:col>2</xdr:col>
                    <xdr:colOff>257175</xdr:colOff>
                    <xdr:row>14</xdr:row>
                    <xdr:rowOff>66675</xdr:rowOff>
                  </from>
                  <to>
                    <xdr:col>2</xdr:col>
                    <xdr:colOff>561975</xdr:colOff>
                    <xdr:row>14</xdr:row>
                    <xdr:rowOff>228600</xdr:rowOff>
                  </to>
                </anchor>
              </controlPr>
            </control>
          </mc:Choice>
        </mc:AlternateContent>
        <mc:AlternateContent xmlns:mc="http://schemas.openxmlformats.org/markup-compatibility/2006">
          <mc:Choice Requires="x14">
            <control shapeId="71836" r:id="rId29" name="Check Box 156">
              <controlPr defaultSize="0" autoFill="0" autoLine="0" autoPict="0">
                <anchor moveWithCells="1">
                  <from>
                    <xdr:col>2</xdr:col>
                    <xdr:colOff>257175</xdr:colOff>
                    <xdr:row>21</xdr:row>
                    <xdr:rowOff>66675</xdr:rowOff>
                  </from>
                  <to>
                    <xdr:col>2</xdr:col>
                    <xdr:colOff>561975</xdr:colOff>
                    <xdr:row>21</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5" operator="containsText" id="{9FF2E286-0580-4855-A3CB-A79B1BAE43D4}">
            <xm:f>NOT(ISERROR(SEARCH(#REF!,F10)))</xm:f>
            <xm:f>#REF!</xm:f>
            <x14:dxf>
              <font>
                <b/>
                <i val="0"/>
              </font>
              <fill>
                <patternFill>
                  <bgColor rgb="FFFF0000"/>
                </patternFill>
              </fill>
              <border>
                <left style="thin">
                  <color auto="1"/>
                </left>
                <right style="thin">
                  <color auto="1"/>
                </right>
                <top style="thin">
                  <color auto="1"/>
                </top>
                <bottom style="thin">
                  <color auto="1"/>
                </bottom>
                <vertical/>
                <horizontal/>
              </border>
            </x14:dxf>
          </x14:cfRule>
          <xm:sqref>F10:F12</xm:sqref>
        </x14:conditionalFormatting>
        <x14:conditionalFormatting xmlns:xm="http://schemas.microsoft.com/office/excel/2006/main">
          <x14:cfRule type="containsText" priority="13" operator="containsText" id="{45260FA1-B295-47E9-9A51-06361BC9DABA}">
            <xm:f>NOT(ISERROR(SEARCH($F$24,F24)))</xm:f>
            <xm:f>$F$24</xm:f>
            <x14:dxf>
              <font>
                <b/>
                <i val="0"/>
              </font>
              <fill>
                <patternFill>
                  <bgColor rgb="FFFF0000"/>
                </patternFill>
              </fill>
              <border>
                <left style="thin">
                  <color auto="1"/>
                </left>
                <right style="thin">
                  <color auto="1"/>
                </right>
                <top style="thin">
                  <color auto="1"/>
                </top>
                <bottom style="thin">
                  <color auto="1"/>
                </bottom>
                <vertical/>
                <horizontal/>
              </border>
            </x14:dxf>
          </x14:cfRule>
          <xm:sqref>F24</xm:sqref>
        </x14:conditionalFormatting>
        <x14:conditionalFormatting xmlns:xm="http://schemas.microsoft.com/office/excel/2006/main">
          <x14:cfRule type="containsText" priority="8" operator="containsText" id="{3C46C231-CF81-49A2-A9C5-518855D25997}">
            <xm:f>NOT(ISERROR(SEARCH($F$34,F34)))</xm:f>
            <xm:f>$F$34</xm:f>
            <x14:dxf>
              <font>
                <b/>
                <i val="0"/>
              </font>
              <fill>
                <patternFill>
                  <bgColor rgb="FF92D050"/>
                </patternFill>
              </fill>
              <border>
                <left style="thin">
                  <color auto="1"/>
                </left>
                <right style="thin">
                  <color auto="1"/>
                </right>
                <top style="thin">
                  <color auto="1"/>
                </top>
                <bottom style="thin">
                  <color auto="1"/>
                </bottom>
                <vertical/>
                <horizontal/>
              </border>
            </x14:dxf>
          </x14:cfRule>
          <xm:sqref>F34</xm:sqref>
        </x14:conditionalFormatting>
        <x14:conditionalFormatting xmlns:xm="http://schemas.microsoft.com/office/excel/2006/main">
          <x14:cfRule type="containsText" priority="2" operator="containsText" id="{21B47457-445B-4EE3-9004-CB56B263FC83}">
            <xm:f>NOT(ISERROR(SEARCH($F$7,F7)))</xm:f>
            <xm:f>$F$7</xm:f>
            <x14:dxf>
              <font>
                <b/>
                <i val="0"/>
              </font>
              <fill>
                <patternFill>
                  <bgColor rgb="FFFF0000"/>
                </patternFill>
              </fill>
              <border>
                <left style="thin">
                  <color auto="1"/>
                </left>
                <right style="thin">
                  <color auto="1"/>
                </right>
                <top style="thin">
                  <color auto="1"/>
                </top>
                <bottom style="thin">
                  <color auto="1"/>
                </bottom>
                <vertical/>
                <horizontal/>
              </border>
            </x14:dxf>
          </x14:cfRule>
          <xm:sqref>F7:F9</xm:sqref>
        </x14:conditionalFormatting>
        <x14:conditionalFormatting xmlns:xm="http://schemas.microsoft.com/office/excel/2006/main">
          <x14:cfRule type="containsText" priority="1" operator="containsText" id="{B7A41A82-339E-44F7-BA92-2290F1518AF0}">
            <xm:f>NOT(ISERROR(SEARCH($F$6,F6)))</xm:f>
            <xm:f>$F$6</xm:f>
            <x14:dxf>
              <font>
                <b/>
                <i val="0"/>
              </font>
              <fill>
                <patternFill>
                  <bgColor rgb="FFFF0000"/>
                </patternFill>
              </fill>
              <border>
                <left style="thin">
                  <color auto="1"/>
                </left>
                <right style="thin">
                  <color auto="1"/>
                </right>
                <top style="thin">
                  <color auto="1"/>
                </top>
                <bottom style="thin">
                  <color auto="1"/>
                </bottom>
                <vertical/>
                <horizontal/>
              </border>
            </x14:dxf>
          </x14:cfRule>
          <xm:sqref>F6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Z49"/>
  <sheetViews>
    <sheetView topLeftCell="A28" zoomScaleNormal="100" workbookViewId="0">
      <selection activeCell="F34" sqref="F34"/>
    </sheetView>
  </sheetViews>
  <sheetFormatPr defaultColWidth="9" defaultRowHeight="15.75"/>
  <cols>
    <col min="1" max="1" width="9" style="6" customWidth="1"/>
    <col min="2" max="2" width="73" style="112" customWidth="1"/>
    <col min="3" max="3" width="14.875" style="50" customWidth="1"/>
    <col min="4" max="4" width="10.125" style="114" customWidth="1"/>
    <col min="5" max="5" width="10.125" style="114" hidden="1" customWidth="1"/>
    <col min="6" max="6" width="31.5" style="110" customWidth="1"/>
    <col min="7" max="9" width="9" style="112" hidden="1" customWidth="1"/>
    <col min="10" max="12" width="9" style="112" customWidth="1"/>
    <col min="13" max="16384" width="9" style="112"/>
  </cols>
  <sheetData>
    <row r="1" spans="1:10" ht="25.5" customHeight="1">
      <c r="A1" s="511" t="s">
        <v>302</v>
      </c>
      <c r="B1" s="511"/>
      <c r="C1" s="17"/>
      <c r="D1" s="487"/>
      <c r="E1" s="487"/>
      <c r="F1" s="41"/>
      <c r="G1" s="483"/>
      <c r="H1" s="481"/>
      <c r="I1" s="481"/>
      <c r="J1" s="481"/>
    </row>
    <row r="2" spans="1:10" ht="17.25" customHeight="1">
      <c r="A2" s="501"/>
      <c r="B2" s="479"/>
      <c r="C2" s="17"/>
      <c r="D2" s="487"/>
      <c r="E2" s="487"/>
      <c r="F2" s="41"/>
      <c r="G2" s="483"/>
      <c r="H2" s="481"/>
      <c r="I2" s="481"/>
      <c r="J2" s="481"/>
    </row>
    <row r="3" spans="1:10" ht="22.5" customHeight="1">
      <c r="A3" s="511" t="s">
        <v>38</v>
      </c>
      <c r="B3" s="511"/>
      <c r="C3" s="17"/>
      <c r="D3" s="487"/>
      <c r="E3" s="487"/>
      <c r="F3" s="41"/>
      <c r="G3" s="483"/>
      <c r="H3" s="481"/>
      <c r="I3" s="481"/>
      <c r="J3" s="481"/>
    </row>
    <row r="4" spans="1:10" ht="22.5" customHeight="1" thickBot="1">
      <c r="A4" s="532" t="s">
        <v>190</v>
      </c>
      <c r="B4" s="529"/>
      <c r="C4" s="529"/>
      <c r="D4" s="487"/>
      <c r="E4" s="487"/>
      <c r="F4" s="41"/>
      <c r="G4" s="483"/>
      <c r="H4" s="481"/>
      <c r="I4" s="481"/>
      <c r="J4" s="481"/>
    </row>
    <row r="5" spans="1:10" ht="36" customHeight="1" thickTop="1" thickBot="1">
      <c r="A5" s="514" t="s">
        <v>303</v>
      </c>
      <c r="B5" s="533"/>
      <c r="C5" s="309" t="s">
        <v>42</v>
      </c>
      <c r="D5" s="22" t="s">
        <v>46</v>
      </c>
      <c r="E5" s="7" t="s">
        <v>47</v>
      </c>
      <c r="G5" s="481"/>
      <c r="H5" s="481"/>
      <c r="I5" s="481"/>
      <c r="J5" s="481"/>
    </row>
    <row r="6" spans="1:10" s="192" customFormat="1" ht="30" customHeight="1" thickTop="1">
      <c r="A6" s="205"/>
      <c r="B6" s="371" t="s">
        <v>304</v>
      </c>
      <c r="C6" s="378" t="b">
        <v>0</v>
      </c>
      <c r="D6" s="206"/>
      <c r="E6" s="207">
        <f>IF(C6,D34,0)</f>
        <v>0</v>
      </c>
      <c r="F6" s="114" t="str">
        <f>IF(H6&gt;0,"Stop here and go to next tab","")</f>
        <v/>
      </c>
      <c r="G6" s="114">
        <f>IF(C6,1,0)</f>
        <v>0</v>
      </c>
      <c r="H6" s="481">
        <f>SUM(G6:G7)</f>
        <v>0</v>
      </c>
      <c r="I6" s="481"/>
      <c r="J6" s="481"/>
    </row>
    <row r="7" spans="1:10" ht="30" customHeight="1">
      <c r="A7" s="39" t="s">
        <v>305</v>
      </c>
      <c r="B7" s="453" t="s">
        <v>306</v>
      </c>
      <c r="C7" s="379" t="b">
        <v>0</v>
      </c>
      <c r="D7" s="306">
        <v>7</v>
      </c>
      <c r="E7" s="487">
        <f t="shared" ref="E7:E33" si="0">IF(C7,D7,0)</f>
        <v>0</v>
      </c>
      <c r="F7" s="114" t="str">
        <f>IF(H7&gt;1,"Entry error, select one answer","")</f>
        <v/>
      </c>
      <c r="G7" s="114">
        <f t="shared" ref="G7:G10" si="1">IF(C7,1,0)</f>
        <v>0</v>
      </c>
      <c r="H7" s="481">
        <f>SUM(G6,G7)</f>
        <v>0</v>
      </c>
      <c r="I7" s="481"/>
      <c r="J7" s="485"/>
    </row>
    <row r="8" spans="1:10" ht="38.25" customHeight="1">
      <c r="A8" s="39" t="s">
        <v>307</v>
      </c>
      <c r="B8" s="372" t="s">
        <v>308</v>
      </c>
      <c r="C8" s="379" t="b">
        <v>0</v>
      </c>
      <c r="D8" s="306">
        <v>10</v>
      </c>
      <c r="E8" s="487">
        <f>IF(C8,D8,0)</f>
        <v>0</v>
      </c>
      <c r="F8" s="114" t="str">
        <f t="shared" ref="F8:F9" si="2">IF(H8&gt;1,"Entry error, select one answer","")</f>
        <v/>
      </c>
      <c r="G8" s="114">
        <f t="shared" si="1"/>
        <v>0</v>
      </c>
      <c r="H8" s="481">
        <f>SUM(G6,G8)</f>
        <v>0</v>
      </c>
      <c r="I8" s="481"/>
      <c r="J8" s="481"/>
    </row>
    <row r="9" spans="1:10" ht="30" customHeight="1">
      <c r="A9" s="39" t="s">
        <v>309</v>
      </c>
      <c r="B9" s="373" t="s">
        <v>310</v>
      </c>
      <c r="C9" s="379" t="b">
        <v>0</v>
      </c>
      <c r="D9" s="306">
        <v>4</v>
      </c>
      <c r="E9" s="487">
        <f t="shared" si="0"/>
        <v>0</v>
      </c>
      <c r="F9" s="114" t="str">
        <f t="shared" si="2"/>
        <v/>
      </c>
      <c r="G9" s="114">
        <f t="shared" si="1"/>
        <v>0</v>
      </c>
      <c r="H9" s="481">
        <f>SUM(G6,G9)</f>
        <v>0</v>
      </c>
      <c r="I9" s="481"/>
      <c r="J9" s="481"/>
    </row>
    <row r="10" spans="1:10" ht="30" customHeight="1">
      <c r="A10" s="39" t="s">
        <v>311</v>
      </c>
      <c r="B10" s="339" t="s">
        <v>312</v>
      </c>
      <c r="C10" s="379" t="b">
        <v>0</v>
      </c>
      <c r="D10" s="306">
        <v>2</v>
      </c>
      <c r="E10" s="487">
        <f t="shared" si="0"/>
        <v>0</v>
      </c>
      <c r="G10" s="114">
        <f t="shared" si="1"/>
        <v>0</v>
      </c>
      <c r="H10" s="481"/>
      <c r="I10" s="481"/>
      <c r="J10" s="481"/>
    </row>
    <row r="11" spans="1:10" ht="30" customHeight="1">
      <c r="A11" s="39" t="s">
        <v>313</v>
      </c>
      <c r="B11" s="339" t="s">
        <v>314</v>
      </c>
      <c r="C11" s="380" t="b">
        <v>0</v>
      </c>
      <c r="D11" s="306">
        <v>2</v>
      </c>
      <c r="E11" s="487">
        <f t="shared" si="0"/>
        <v>0</v>
      </c>
      <c r="F11" s="41"/>
      <c r="G11" s="487"/>
      <c r="H11" s="487"/>
      <c r="I11" s="481"/>
      <c r="J11" s="481"/>
    </row>
    <row r="12" spans="1:10" ht="30" customHeight="1">
      <c r="A12" s="39" t="s">
        <v>315</v>
      </c>
      <c r="B12" s="374" t="s">
        <v>316</v>
      </c>
      <c r="C12" s="379" t="b">
        <v>0</v>
      </c>
      <c r="D12" s="306">
        <v>2</v>
      </c>
      <c r="E12" s="487">
        <f t="shared" si="0"/>
        <v>0</v>
      </c>
      <c r="G12" s="487"/>
      <c r="H12" s="487"/>
      <c r="I12" s="481"/>
      <c r="J12" s="481"/>
    </row>
    <row r="13" spans="1:10" ht="30" customHeight="1">
      <c r="A13" s="39"/>
      <c r="B13" s="374" t="s">
        <v>317</v>
      </c>
      <c r="C13" s="381"/>
      <c r="D13" s="306"/>
      <c r="E13" s="487"/>
      <c r="G13" s="487"/>
      <c r="H13" s="487"/>
      <c r="I13" s="481"/>
      <c r="J13" s="481"/>
    </row>
    <row r="14" spans="1:10" ht="30" customHeight="1">
      <c r="A14" s="39" t="s">
        <v>318</v>
      </c>
      <c r="B14" s="375" t="s">
        <v>319</v>
      </c>
      <c r="C14" s="382" t="b">
        <v>0</v>
      </c>
      <c r="D14" s="306">
        <v>1</v>
      </c>
      <c r="E14" s="487">
        <f t="shared" si="0"/>
        <v>0</v>
      </c>
      <c r="G14" s="487"/>
      <c r="H14" s="487"/>
      <c r="I14" s="481"/>
      <c r="J14" s="481"/>
    </row>
    <row r="15" spans="1:10" ht="30" customHeight="1">
      <c r="A15" s="39" t="s">
        <v>320</v>
      </c>
      <c r="B15" s="375" t="s">
        <v>321</v>
      </c>
      <c r="C15" s="380" t="b">
        <v>0</v>
      </c>
      <c r="D15" s="306">
        <v>1</v>
      </c>
      <c r="E15" s="487">
        <f t="shared" si="0"/>
        <v>0</v>
      </c>
      <c r="G15" s="487"/>
      <c r="H15" s="487"/>
      <c r="I15" s="481"/>
      <c r="J15" s="481"/>
    </row>
    <row r="16" spans="1:10" ht="30" customHeight="1">
      <c r="A16" s="39" t="s">
        <v>322</v>
      </c>
      <c r="B16" s="375" t="s">
        <v>323</v>
      </c>
      <c r="C16" s="380" t="b">
        <v>0</v>
      </c>
      <c r="D16" s="306">
        <v>1</v>
      </c>
      <c r="E16" s="487">
        <f t="shared" si="0"/>
        <v>0</v>
      </c>
      <c r="G16" s="487"/>
      <c r="H16" s="487"/>
      <c r="I16" s="481"/>
      <c r="J16" s="481"/>
    </row>
    <row r="17" spans="1:8" ht="30" customHeight="1">
      <c r="A17" s="39" t="s">
        <v>324</v>
      </c>
      <c r="B17" s="375" t="s">
        <v>325</v>
      </c>
      <c r="C17" s="380" t="b">
        <v>0</v>
      </c>
      <c r="D17" s="306">
        <v>1</v>
      </c>
      <c r="E17" s="487">
        <f t="shared" si="0"/>
        <v>0</v>
      </c>
      <c r="G17" s="487"/>
      <c r="H17" s="487"/>
    </row>
    <row r="18" spans="1:8" ht="30" customHeight="1">
      <c r="A18" s="39"/>
      <c r="B18" s="376" t="s">
        <v>326</v>
      </c>
      <c r="C18" s="381"/>
      <c r="D18" s="306"/>
      <c r="E18" s="487"/>
      <c r="G18" s="487"/>
      <c r="H18" s="487"/>
    </row>
    <row r="19" spans="1:8" ht="30" customHeight="1">
      <c r="A19" s="39" t="s">
        <v>327</v>
      </c>
      <c r="B19" s="375" t="s">
        <v>328</v>
      </c>
      <c r="C19" s="383" t="b">
        <v>0</v>
      </c>
      <c r="D19" s="306">
        <v>1</v>
      </c>
      <c r="E19" s="487">
        <f t="shared" si="0"/>
        <v>0</v>
      </c>
      <c r="G19" s="487"/>
      <c r="H19" s="487"/>
    </row>
    <row r="20" spans="1:8" ht="30" customHeight="1">
      <c r="A20" s="39" t="s">
        <v>329</v>
      </c>
      <c r="B20" s="375" t="s">
        <v>330</v>
      </c>
      <c r="C20" s="380" t="b">
        <v>0</v>
      </c>
      <c r="D20" s="306">
        <v>1</v>
      </c>
      <c r="E20" s="487">
        <f t="shared" si="0"/>
        <v>0</v>
      </c>
      <c r="F20" s="144"/>
      <c r="G20" s="487"/>
      <c r="H20" s="487"/>
    </row>
    <row r="21" spans="1:8" ht="30" customHeight="1">
      <c r="A21" s="39" t="s">
        <v>331</v>
      </c>
      <c r="B21" s="375" t="s">
        <v>332</v>
      </c>
      <c r="C21" s="380" t="b">
        <v>0</v>
      </c>
      <c r="D21" s="306">
        <v>1</v>
      </c>
      <c r="E21" s="487">
        <f t="shared" si="0"/>
        <v>0</v>
      </c>
      <c r="F21" s="198"/>
      <c r="G21" s="487"/>
      <c r="H21" s="487"/>
    </row>
    <row r="22" spans="1:8" ht="30" customHeight="1">
      <c r="A22" s="39" t="s">
        <v>333</v>
      </c>
      <c r="B22" s="375" t="s">
        <v>334</v>
      </c>
      <c r="C22" s="380" t="b">
        <v>0</v>
      </c>
      <c r="D22" s="306">
        <v>1</v>
      </c>
      <c r="E22" s="487">
        <f t="shared" si="0"/>
        <v>0</v>
      </c>
      <c r="F22" s="198"/>
      <c r="G22" s="487"/>
      <c r="H22" s="487"/>
    </row>
    <row r="23" spans="1:8" s="214" customFormat="1" ht="30" customHeight="1">
      <c r="A23" s="39" t="s">
        <v>335</v>
      </c>
      <c r="B23" s="375" t="s">
        <v>336</v>
      </c>
      <c r="C23" s="380" t="b">
        <v>0</v>
      </c>
      <c r="D23" s="306">
        <v>1</v>
      </c>
      <c r="E23" s="487">
        <f t="shared" si="0"/>
        <v>0</v>
      </c>
      <c r="F23" s="198"/>
      <c r="G23" s="487"/>
      <c r="H23" s="487"/>
    </row>
    <row r="24" spans="1:8" ht="37.5" customHeight="1">
      <c r="A24" s="39" t="s">
        <v>337</v>
      </c>
      <c r="B24" s="368" t="s">
        <v>338</v>
      </c>
      <c r="C24" s="380" t="b">
        <v>0</v>
      </c>
      <c r="D24" s="306">
        <v>5</v>
      </c>
      <c r="E24" s="487">
        <f t="shared" si="0"/>
        <v>0</v>
      </c>
      <c r="G24" s="487"/>
      <c r="H24" s="487"/>
    </row>
    <row r="25" spans="1:8" ht="37.5" customHeight="1">
      <c r="A25" s="39" t="s">
        <v>339</v>
      </c>
      <c r="B25" s="368" t="s">
        <v>340</v>
      </c>
      <c r="C25" s="380" t="b">
        <v>0</v>
      </c>
      <c r="D25" s="306">
        <v>4</v>
      </c>
      <c r="E25" s="487">
        <f t="shared" si="0"/>
        <v>0</v>
      </c>
      <c r="F25" s="204"/>
      <c r="G25" s="487"/>
      <c r="H25" s="487"/>
    </row>
    <row r="26" spans="1:8" ht="40.5" customHeight="1">
      <c r="A26" s="39" t="s">
        <v>341</v>
      </c>
      <c r="B26" s="368" t="s">
        <v>342</v>
      </c>
      <c r="C26" s="380" t="b">
        <v>0</v>
      </c>
      <c r="D26" s="306">
        <v>6</v>
      </c>
      <c r="E26" s="487">
        <f t="shared" si="0"/>
        <v>0</v>
      </c>
      <c r="G26" s="487"/>
      <c r="H26" s="487"/>
    </row>
    <row r="27" spans="1:8" ht="39" customHeight="1">
      <c r="A27" s="39" t="s">
        <v>343</v>
      </c>
      <c r="B27" s="454" t="s">
        <v>344</v>
      </c>
      <c r="C27" s="380" t="b">
        <v>0</v>
      </c>
      <c r="D27" s="306">
        <v>5</v>
      </c>
      <c r="E27" s="487">
        <f t="shared" si="0"/>
        <v>0</v>
      </c>
      <c r="F27" s="452"/>
      <c r="G27" s="487"/>
      <c r="H27" s="487"/>
    </row>
    <row r="28" spans="1:8" ht="38.25" customHeight="1">
      <c r="A28" s="39" t="s">
        <v>345</v>
      </c>
      <c r="B28" s="454" t="s">
        <v>346</v>
      </c>
      <c r="C28" s="380" t="b">
        <v>0</v>
      </c>
      <c r="D28" s="306">
        <v>6</v>
      </c>
      <c r="E28" s="487">
        <f t="shared" si="0"/>
        <v>0</v>
      </c>
      <c r="F28" s="452"/>
      <c r="G28" s="487"/>
      <c r="H28" s="487"/>
    </row>
    <row r="29" spans="1:8" ht="38.25" customHeight="1">
      <c r="A29" s="39" t="s">
        <v>347</v>
      </c>
      <c r="B29" s="368" t="s">
        <v>348</v>
      </c>
      <c r="C29" s="380" t="b">
        <v>0</v>
      </c>
      <c r="D29" s="306">
        <v>8</v>
      </c>
      <c r="E29" s="487">
        <f t="shared" si="0"/>
        <v>0</v>
      </c>
      <c r="G29" s="487"/>
      <c r="H29" s="487"/>
    </row>
    <row r="30" spans="1:8" ht="30" customHeight="1">
      <c r="A30" s="39" t="s">
        <v>349</v>
      </c>
      <c r="B30" s="368" t="s">
        <v>350</v>
      </c>
      <c r="C30" s="380" t="b">
        <v>0</v>
      </c>
      <c r="D30" s="306">
        <v>5</v>
      </c>
      <c r="E30" s="487">
        <f t="shared" si="0"/>
        <v>0</v>
      </c>
      <c r="F30" s="114" t="str">
        <f>IF(H30&gt;1,"Entry error, select one answer","")</f>
        <v/>
      </c>
      <c r="G30" s="487">
        <f>IF(C30,1,0)</f>
        <v>0</v>
      </c>
      <c r="H30" s="487">
        <f>SUM(G30:G31)</f>
        <v>0</v>
      </c>
    </row>
    <row r="31" spans="1:8" s="192" customFormat="1" ht="30.75" customHeight="1">
      <c r="A31" s="39"/>
      <c r="B31" s="377" t="s">
        <v>351</v>
      </c>
      <c r="C31" s="380" t="b">
        <v>0</v>
      </c>
      <c r="D31" s="306"/>
      <c r="E31" s="487">
        <f>IF(C31,D30,0)</f>
        <v>0</v>
      </c>
      <c r="F31" s="110"/>
      <c r="G31" s="487">
        <f>IF(C31,1,0)</f>
        <v>0</v>
      </c>
      <c r="H31" s="487"/>
    </row>
    <row r="32" spans="1:8" ht="39.75" customHeight="1">
      <c r="A32" s="39" t="s">
        <v>352</v>
      </c>
      <c r="B32" s="368" t="s">
        <v>353</v>
      </c>
      <c r="C32" s="384" t="b">
        <v>0</v>
      </c>
      <c r="D32" s="306">
        <v>1</v>
      </c>
      <c r="E32" s="487">
        <f t="shared" si="0"/>
        <v>0</v>
      </c>
      <c r="F32" s="41"/>
      <c r="G32" s="487"/>
      <c r="H32" s="487"/>
    </row>
    <row r="33" spans="1:7" ht="30" customHeight="1" thickBot="1">
      <c r="A33" s="203" t="s">
        <v>354</v>
      </c>
      <c r="B33" s="340" t="s">
        <v>355</v>
      </c>
      <c r="C33" s="344" t="b">
        <v>0</v>
      </c>
      <c r="D33" s="306">
        <v>1</v>
      </c>
      <c r="E33" s="487">
        <f t="shared" si="0"/>
        <v>0</v>
      </c>
      <c r="F33" s="198"/>
      <c r="G33" s="487"/>
    </row>
    <row r="34" spans="1:7" s="192" customFormat="1" ht="22.5" customHeight="1" thickTop="1">
      <c r="A34" s="151"/>
      <c r="B34" s="202"/>
      <c r="C34" s="37"/>
      <c r="D34" s="487">
        <f>SUM(D6:D33)</f>
        <v>77</v>
      </c>
      <c r="E34" s="487">
        <f>SUM(E6:E33)</f>
        <v>0</v>
      </c>
      <c r="F34" s="110"/>
      <c r="G34" s="487"/>
    </row>
    <row r="35" spans="1:7" s="192" customFormat="1" ht="14.25" customHeight="1" thickBot="1">
      <c r="A35" s="151"/>
      <c r="B35" s="202"/>
      <c r="C35" s="37"/>
      <c r="D35" s="487"/>
      <c r="E35" s="487"/>
      <c r="F35" s="110"/>
      <c r="G35" s="487"/>
    </row>
    <row r="36" spans="1:7" s="192" customFormat="1" ht="14.25" customHeight="1" thickBot="1">
      <c r="A36" s="151"/>
      <c r="B36" s="35" t="s">
        <v>83</v>
      </c>
      <c r="C36" s="19">
        <f>E34/D34</f>
        <v>0</v>
      </c>
      <c r="D36" s="487"/>
      <c r="E36" s="487"/>
      <c r="F36" s="110"/>
      <c r="G36" s="487"/>
    </row>
    <row r="37" spans="1:7" s="192" customFormat="1" ht="14.25" customHeight="1" thickBot="1">
      <c r="A37" s="151"/>
      <c r="B37" s="202"/>
      <c r="C37" s="37"/>
      <c r="D37" s="487"/>
      <c r="E37" s="487"/>
      <c r="F37" s="110"/>
      <c r="G37" s="487"/>
    </row>
    <row r="38" spans="1:7" ht="21.75" customHeight="1">
      <c r="A38" s="36"/>
      <c r="B38" s="517" t="s">
        <v>69</v>
      </c>
      <c r="C38" s="17"/>
      <c r="D38" s="487"/>
      <c r="E38" s="487"/>
      <c r="G38" s="487"/>
    </row>
    <row r="39" spans="1:7" ht="13.5" customHeight="1">
      <c r="A39" s="36"/>
      <c r="B39" s="518"/>
      <c r="E39" s="487"/>
      <c r="G39" s="487"/>
    </row>
    <row r="40" spans="1:7" ht="15" customHeight="1">
      <c r="A40" s="36"/>
      <c r="B40" s="518"/>
      <c r="E40" s="487"/>
      <c r="G40" s="487"/>
    </row>
    <row r="41" spans="1:7">
      <c r="A41" s="119"/>
      <c r="B41" s="518"/>
      <c r="E41" s="487"/>
      <c r="G41" s="481"/>
    </row>
    <row r="42" spans="1:7">
      <c r="A42" s="119"/>
      <c r="B42" s="518"/>
      <c r="G42" s="481"/>
    </row>
    <row r="43" spans="1:7">
      <c r="A43" s="36"/>
      <c r="B43" s="518"/>
      <c r="G43" s="481"/>
    </row>
    <row r="44" spans="1:7">
      <c r="A44" s="501"/>
      <c r="B44" s="518"/>
      <c r="G44" s="481"/>
    </row>
    <row r="45" spans="1:7" ht="16.5" thickBot="1">
      <c r="A45" s="501"/>
      <c r="B45" s="519"/>
      <c r="G45" s="481"/>
    </row>
    <row r="46" spans="1:7">
      <c r="A46" s="501"/>
      <c r="B46" s="481"/>
      <c r="G46" s="481"/>
    </row>
    <row r="47" spans="1:7">
      <c r="A47" s="501"/>
      <c r="B47" s="481"/>
      <c r="G47" s="481"/>
    </row>
    <row r="48" spans="1:7">
      <c r="A48" s="501"/>
      <c r="B48" s="481"/>
      <c r="G48" s="481"/>
    </row>
    <row r="49" spans="2:26" s="6" customFormat="1" ht="15.75" customHeight="1">
      <c r="B49" s="481"/>
      <c r="C49" s="50"/>
      <c r="D49" s="114"/>
      <c r="E49" s="114"/>
      <c r="F49" s="110"/>
      <c r="G49" s="481"/>
      <c r="H49" s="481"/>
      <c r="I49" s="481"/>
      <c r="J49" s="481"/>
      <c r="K49" s="481"/>
      <c r="L49" s="481"/>
      <c r="M49" s="481"/>
      <c r="N49" s="481"/>
      <c r="O49" s="481"/>
      <c r="P49" s="481"/>
      <c r="Q49" s="481"/>
      <c r="R49" s="481"/>
      <c r="S49" s="481"/>
      <c r="T49" s="481"/>
      <c r="U49" s="481"/>
      <c r="V49" s="481"/>
      <c r="W49" s="481"/>
      <c r="X49" s="481"/>
      <c r="Y49" s="481"/>
      <c r="Z49" s="481"/>
    </row>
  </sheetData>
  <mergeCells count="5">
    <mergeCell ref="A1:B1"/>
    <mergeCell ref="A3:B3"/>
    <mergeCell ref="A4:C4"/>
    <mergeCell ref="A5:B5"/>
    <mergeCell ref="B38:B45"/>
  </mergeCells>
  <pageMargins left="0.7" right="0.7" top="0.75" bottom="0.75" header="0.3" footer="0.3"/>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84" r:id="rId4" name="Check Box 80">
              <controlPr defaultSize="0" autoFill="0" autoLine="0" autoPict="0">
                <anchor moveWithCells="1">
                  <from>
                    <xdr:col>2</xdr:col>
                    <xdr:colOff>257175</xdr:colOff>
                    <xdr:row>7</xdr:row>
                    <xdr:rowOff>66675</xdr:rowOff>
                  </from>
                  <to>
                    <xdr:col>2</xdr:col>
                    <xdr:colOff>561975</xdr:colOff>
                    <xdr:row>7</xdr:row>
                    <xdr:rowOff>228600</xdr:rowOff>
                  </to>
                </anchor>
              </controlPr>
            </control>
          </mc:Choice>
        </mc:AlternateContent>
        <mc:AlternateContent xmlns:mc="http://schemas.openxmlformats.org/markup-compatibility/2006">
          <mc:Choice Requires="x14">
            <control shapeId="72785" r:id="rId5" name="Check Box 81">
              <controlPr defaultSize="0" autoFill="0" autoLine="0" autoPict="0">
                <anchor moveWithCells="1">
                  <from>
                    <xdr:col>2</xdr:col>
                    <xdr:colOff>257175</xdr:colOff>
                    <xdr:row>10</xdr:row>
                    <xdr:rowOff>66675</xdr:rowOff>
                  </from>
                  <to>
                    <xdr:col>2</xdr:col>
                    <xdr:colOff>561975</xdr:colOff>
                    <xdr:row>10</xdr:row>
                    <xdr:rowOff>228600</xdr:rowOff>
                  </to>
                </anchor>
              </controlPr>
            </control>
          </mc:Choice>
        </mc:AlternateContent>
        <mc:AlternateContent xmlns:mc="http://schemas.openxmlformats.org/markup-compatibility/2006">
          <mc:Choice Requires="x14">
            <control shapeId="72789" r:id="rId6" name="Check Box 85">
              <controlPr defaultSize="0" autoFill="0" autoLine="0" autoPict="0">
                <anchor moveWithCells="1">
                  <from>
                    <xdr:col>2</xdr:col>
                    <xdr:colOff>257175</xdr:colOff>
                    <xdr:row>6</xdr:row>
                    <xdr:rowOff>114300</xdr:rowOff>
                  </from>
                  <to>
                    <xdr:col>2</xdr:col>
                    <xdr:colOff>561975</xdr:colOff>
                    <xdr:row>6</xdr:row>
                    <xdr:rowOff>295275</xdr:rowOff>
                  </to>
                </anchor>
              </controlPr>
            </control>
          </mc:Choice>
        </mc:AlternateContent>
        <mc:AlternateContent xmlns:mc="http://schemas.openxmlformats.org/markup-compatibility/2006">
          <mc:Choice Requires="x14">
            <control shapeId="72849" r:id="rId7" name="Check Box 145">
              <controlPr defaultSize="0" autoFill="0" autoLine="0" autoPict="0">
                <anchor moveWithCells="1">
                  <from>
                    <xdr:col>2</xdr:col>
                    <xdr:colOff>257175</xdr:colOff>
                    <xdr:row>8</xdr:row>
                    <xdr:rowOff>66675</xdr:rowOff>
                  </from>
                  <to>
                    <xdr:col>2</xdr:col>
                    <xdr:colOff>561975</xdr:colOff>
                    <xdr:row>8</xdr:row>
                    <xdr:rowOff>228600</xdr:rowOff>
                  </to>
                </anchor>
              </controlPr>
            </control>
          </mc:Choice>
        </mc:AlternateContent>
        <mc:AlternateContent xmlns:mc="http://schemas.openxmlformats.org/markup-compatibility/2006">
          <mc:Choice Requires="x14">
            <control shapeId="72850" r:id="rId8" name="Check Box 146">
              <controlPr defaultSize="0" autoFill="0" autoLine="0" autoPict="0">
                <anchor moveWithCells="1">
                  <from>
                    <xdr:col>2</xdr:col>
                    <xdr:colOff>257175</xdr:colOff>
                    <xdr:row>9</xdr:row>
                    <xdr:rowOff>66675</xdr:rowOff>
                  </from>
                  <to>
                    <xdr:col>2</xdr:col>
                    <xdr:colOff>561975</xdr:colOff>
                    <xdr:row>9</xdr:row>
                    <xdr:rowOff>228600</xdr:rowOff>
                  </to>
                </anchor>
              </controlPr>
            </control>
          </mc:Choice>
        </mc:AlternateContent>
        <mc:AlternateContent xmlns:mc="http://schemas.openxmlformats.org/markup-compatibility/2006">
          <mc:Choice Requires="x14">
            <control shapeId="72851" r:id="rId9" name="Check Box 147">
              <controlPr defaultSize="0" autoFill="0" autoLine="0" autoPict="0">
                <anchor moveWithCells="1">
                  <from>
                    <xdr:col>2</xdr:col>
                    <xdr:colOff>257175</xdr:colOff>
                    <xdr:row>11</xdr:row>
                    <xdr:rowOff>66675</xdr:rowOff>
                  </from>
                  <to>
                    <xdr:col>2</xdr:col>
                    <xdr:colOff>561975</xdr:colOff>
                    <xdr:row>11</xdr:row>
                    <xdr:rowOff>228600</xdr:rowOff>
                  </to>
                </anchor>
              </controlPr>
            </control>
          </mc:Choice>
        </mc:AlternateContent>
        <mc:AlternateContent xmlns:mc="http://schemas.openxmlformats.org/markup-compatibility/2006">
          <mc:Choice Requires="x14">
            <control shapeId="72852" r:id="rId10" name="Check Box 148">
              <controlPr defaultSize="0" autoFill="0" autoLine="0" autoPict="0">
                <anchor moveWithCells="1">
                  <from>
                    <xdr:col>2</xdr:col>
                    <xdr:colOff>257175</xdr:colOff>
                    <xdr:row>13</xdr:row>
                    <xdr:rowOff>66675</xdr:rowOff>
                  </from>
                  <to>
                    <xdr:col>2</xdr:col>
                    <xdr:colOff>561975</xdr:colOff>
                    <xdr:row>13</xdr:row>
                    <xdr:rowOff>228600</xdr:rowOff>
                  </to>
                </anchor>
              </controlPr>
            </control>
          </mc:Choice>
        </mc:AlternateContent>
        <mc:AlternateContent xmlns:mc="http://schemas.openxmlformats.org/markup-compatibility/2006">
          <mc:Choice Requires="x14">
            <control shapeId="72853" r:id="rId11" name="Check Box 149">
              <controlPr defaultSize="0" autoFill="0" autoLine="0" autoPict="0">
                <anchor moveWithCells="1">
                  <from>
                    <xdr:col>2</xdr:col>
                    <xdr:colOff>257175</xdr:colOff>
                    <xdr:row>14</xdr:row>
                    <xdr:rowOff>66675</xdr:rowOff>
                  </from>
                  <to>
                    <xdr:col>2</xdr:col>
                    <xdr:colOff>561975</xdr:colOff>
                    <xdr:row>14</xdr:row>
                    <xdr:rowOff>228600</xdr:rowOff>
                  </to>
                </anchor>
              </controlPr>
            </control>
          </mc:Choice>
        </mc:AlternateContent>
        <mc:AlternateContent xmlns:mc="http://schemas.openxmlformats.org/markup-compatibility/2006">
          <mc:Choice Requires="x14">
            <control shapeId="72854" r:id="rId12" name="Check Box 150">
              <controlPr defaultSize="0" autoFill="0" autoLine="0" autoPict="0">
                <anchor moveWithCells="1">
                  <from>
                    <xdr:col>2</xdr:col>
                    <xdr:colOff>257175</xdr:colOff>
                    <xdr:row>15</xdr:row>
                    <xdr:rowOff>66675</xdr:rowOff>
                  </from>
                  <to>
                    <xdr:col>2</xdr:col>
                    <xdr:colOff>561975</xdr:colOff>
                    <xdr:row>15</xdr:row>
                    <xdr:rowOff>228600</xdr:rowOff>
                  </to>
                </anchor>
              </controlPr>
            </control>
          </mc:Choice>
        </mc:AlternateContent>
        <mc:AlternateContent xmlns:mc="http://schemas.openxmlformats.org/markup-compatibility/2006">
          <mc:Choice Requires="x14">
            <control shapeId="72855" r:id="rId13" name="Check Box 151">
              <controlPr defaultSize="0" autoFill="0" autoLine="0" autoPict="0">
                <anchor moveWithCells="1">
                  <from>
                    <xdr:col>2</xdr:col>
                    <xdr:colOff>257175</xdr:colOff>
                    <xdr:row>16</xdr:row>
                    <xdr:rowOff>66675</xdr:rowOff>
                  </from>
                  <to>
                    <xdr:col>2</xdr:col>
                    <xdr:colOff>561975</xdr:colOff>
                    <xdr:row>16</xdr:row>
                    <xdr:rowOff>228600</xdr:rowOff>
                  </to>
                </anchor>
              </controlPr>
            </control>
          </mc:Choice>
        </mc:AlternateContent>
        <mc:AlternateContent xmlns:mc="http://schemas.openxmlformats.org/markup-compatibility/2006">
          <mc:Choice Requires="x14">
            <control shapeId="72856" r:id="rId14" name="Check Box 152">
              <controlPr defaultSize="0" autoFill="0" autoLine="0" autoPict="0">
                <anchor moveWithCells="1">
                  <from>
                    <xdr:col>2</xdr:col>
                    <xdr:colOff>257175</xdr:colOff>
                    <xdr:row>18</xdr:row>
                    <xdr:rowOff>66675</xdr:rowOff>
                  </from>
                  <to>
                    <xdr:col>2</xdr:col>
                    <xdr:colOff>561975</xdr:colOff>
                    <xdr:row>18</xdr:row>
                    <xdr:rowOff>228600</xdr:rowOff>
                  </to>
                </anchor>
              </controlPr>
            </control>
          </mc:Choice>
        </mc:AlternateContent>
        <mc:AlternateContent xmlns:mc="http://schemas.openxmlformats.org/markup-compatibility/2006">
          <mc:Choice Requires="x14">
            <control shapeId="72858" r:id="rId15" name="Check Box 154">
              <controlPr defaultSize="0" autoFill="0" autoLine="0" autoPict="0">
                <anchor moveWithCells="1">
                  <from>
                    <xdr:col>2</xdr:col>
                    <xdr:colOff>257175</xdr:colOff>
                    <xdr:row>19</xdr:row>
                    <xdr:rowOff>66675</xdr:rowOff>
                  </from>
                  <to>
                    <xdr:col>2</xdr:col>
                    <xdr:colOff>561975</xdr:colOff>
                    <xdr:row>19</xdr:row>
                    <xdr:rowOff>228600</xdr:rowOff>
                  </to>
                </anchor>
              </controlPr>
            </control>
          </mc:Choice>
        </mc:AlternateContent>
        <mc:AlternateContent xmlns:mc="http://schemas.openxmlformats.org/markup-compatibility/2006">
          <mc:Choice Requires="x14">
            <control shapeId="72859" r:id="rId16" name="Check Box 155">
              <controlPr defaultSize="0" autoFill="0" autoLine="0" autoPict="0">
                <anchor moveWithCells="1">
                  <from>
                    <xdr:col>2</xdr:col>
                    <xdr:colOff>257175</xdr:colOff>
                    <xdr:row>20</xdr:row>
                    <xdr:rowOff>66675</xdr:rowOff>
                  </from>
                  <to>
                    <xdr:col>2</xdr:col>
                    <xdr:colOff>561975</xdr:colOff>
                    <xdr:row>20</xdr:row>
                    <xdr:rowOff>228600</xdr:rowOff>
                  </to>
                </anchor>
              </controlPr>
            </control>
          </mc:Choice>
        </mc:AlternateContent>
        <mc:AlternateContent xmlns:mc="http://schemas.openxmlformats.org/markup-compatibility/2006">
          <mc:Choice Requires="x14">
            <control shapeId="72860" r:id="rId17" name="Check Box 156">
              <controlPr defaultSize="0" autoFill="0" autoLine="0" autoPict="0">
                <anchor moveWithCells="1">
                  <from>
                    <xdr:col>2</xdr:col>
                    <xdr:colOff>257175</xdr:colOff>
                    <xdr:row>21</xdr:row>
                    <xdr:rowOff>66675</xdr:rowOff>
                  </from>
                  <to>
                    <xdr:col>2</xdr:col>
                    <xdr:colOff>561975</xdr:colOff>
                    <xdr:row>21</xdr:row>
                    <xdr:rowOff>228600</xdr:rowOff>
                  </to>
                </anchor>
              </controlPr>
            </control>
          </mc:Choice>
        </mc:AlternateContent>
        <mc:AlternateContent xmlns:mc="http://schemas.openxmlformats.org/markup-compatibility/2006">
          <mc:Choice Requires="x14">
            <control shapeId="72861" r:id="rId18" name="Check Box 157">
              <controlPr defaultSize="0" autoFill="0" autoLine="0" autoPict="0">
                <anchor moveWithCells="1">
                  <from>
                    <xdr:col>2</xdr:col>
                    <xdr:colOff>257175</xdr:colOff>
                    <xdr:row>23</xdr:row>
                    <xdr:rowOff>66675</xdr:rowOff>
                  </from>
                  <to>
                    <xdr:col>2</xdr:col>
                    <xdr:colOff>561975</xdr:colOff>
                    <xdr:row>23</xdr:row>
                    <xdr:rowOff>228600</xdr:rowOff>
                  </to>
                </anchor>
              </controlPr>
            </control>
          </mc:Choice>
        </mc:AlternateContent>
        <mc:AlternateContent xmlns:mc="http://schemas.openxmlformats.org/markup-compatibility/2006">
          <mc:Choice Requires="x14">
            <control shapeId="72862" r:id="rId19" name="Check Box 158">
              <controlPr defaultSize="0" autoFill="0" autoLine="0" autoPict="0">
                <anchor moveWithCells="1">
                  <from>
                    <xdr:col>2</xdr:col>
                    <xdr:colOff>257175</xdr:colOff>
                    <xdr:row>24</xdr:row>
                    <xdr:rowOff>66675</xdr:rowOff>
                  </from>
                  <to>
                    <xdr:col>2</xdr:col>
                    <xdr:colOff>561975</xdr:colOff>
                    <xdr:row>24</xdr:row>
                    <xdr:rowOff>228600</xdr:rowOff>
                  </to>
                </anchor>
              </controlPr>
            </control>
          </mc:Choice>
        </mc:AlternateContent>
        <mc:AlternateContent xmlns:mc="http://schemas.openxmlformats.org/markup-compatibility/2006">
          <mc:Choice Requires="x14">
            <control shapeId="72863" r:id="rId20" name="Check Box 159">
              <controlPr defaultSize="0" autoFill="0" autoLine="0" autoPict="0">
                <anchor moveWithCells="1">
                  <from>
                    <xdr:col>2</xdr:col>
                    <xdr:colOff>257175</xdr:colOff>
                    <xdr:row>25</xdr:row>
                    <xdr:rowOff>66675</xdr:rowOff>
                  </from>
                  <to>
                    <xdr:col>2</xdr:col>
                    <xdr:colOff>561975</xdr:colOff>
                    <xdr:row>25</xdr:row>
                    <xdr:rowOff>228600</xdr:rowOff>
                  </to>
                </anchor>
              </controlPr>
            </control>
          </mc:Choice>
        </mc:AlternateContent>
        <mc:AlternateContent xmlns:mc="http://schemas.openxmlformats.org/markup-compatibility/2006">
          <mc:Choice Requires="x14">
            <control shapeId="72864" r:id="rId21" name="Check Box 160">
              <controlPr defaultSize="0" autoFill="0" autoLine="0" autoPict="0">
                <anchor moveWithCells="1">
                  <from>
                    <xdr:col>2</xdr:col>
                    <xdr:colOff>257175</xdr:colOff>
                    <xdr:row>26</xdr:row>
                    <xdr:rowOff>66675</xdr:rowOff>
                  </from>
                  <to>
                    <xdr:col>2</xdr:col>
                    <xdr:colOff>561975</xdr:colOff>
                    <xdr:row>26</xdr:row>
                    <xdr:rowOff>228600</xdr:rowOff>
                  </to>
                </anchor>
              </controlPr>
            </control>
          </mc:Choice>
        </mc:AlternateContent>
        <mc:AlternateContent xmlns:mc="http://schemas.openxmlformats.org/markup-compatibility/2006">
          <mc:Choice Requires="x14">
            <control shapeId="72866" r:id="rId22" name="Check Box 162">
              <controlPr defaultSize="0" autoFill="0" autoLine="0" autoPict="0">
                <anchor moveWithCells="1">
                  <from>
                    <xdr:col>2</xdr:col>
                    <xdr:colOff>257175</xdr:colOff>
                    <xdr:row>27</xdr:row>
                    <xdr:rowOff>66675</xdr:rowOff>
                  </from>
                  <to>
                    <xdr:col>2</xdr:col>
                    <xdr:colOff>561975</xdr:colOff>
                    <xdr:row>27</xdr:row>
                    <xdr:rowOff>228600</xdr:rowOff>
                  </to>
                </anchor>
              </controlPr>
            </control>
          </mc:Choice>
        </mc:AlternateContent>
        <mc:AlternateContent xmlns:mc="http://schemas.openxmlformats.org/markup-compatibility/2006">
          <mc:Choice Requires="x14">
            <control shapeId="72867" r:id="rId23" name="Check Box 163">
              <controlPr defaultSize="0" autoFill="0" autoLine="0" autoPict="0">
                <anchor moveWithCells="1">
                  <from>
                    <xdr:col>2</xdr:col>
                    <xdr:colOff>257175</xdr:colOff>
                    <xdr:row>28</xdr:row>
                    <xdr:rowOff>66675</xdr:rowOff>
                  </from>
                  <to>
                    <xdr:col>2</xdr:col>
                    <xdr:colOff>561975</xdr:colOff>
                    <xdr:row>28</xdr:row>
                    <xdr:rowOff>228600</xdr:rowOff>
                  </to>
                </anchor>
              </controlPr>
            </control>
          </mc:Choice>
        </mc:AlternateContent>
        <mc:AlternateContent xmlns:mc="http://schemas.openxmlformats.org/markup-compatibility/2006">
          <mc:Choice Requires="x14">
            <control shapeId="72869" r:id="rId24" name="Check Box 165">
              <controlPr defaultSize="0" autoFill="0" autoLine="0" autoPict="0">
                <anchor moveWithCells="1">
                  <from>
                    <xdr:col>2</xdr:col>
                    <xdr:colOff>257175</xdr:colOff>
                    <xdr:row>29</xdr:row>
                    <xdr:rowOff>66675</xdr:rowOff>
                  </from>
                  <to>
                    <xdr:col>2</xdr:col>
                    <xdr:colOff>561975</xdr:colOff>
                    <xdr:row>29</xdr:row>
                    <xdr:rowOff>228600</xdr:rowOff>
                  </to>
                </anchor>
              </controlPr>
            </control>
          </mc:Choice>
        </mc:AlternateContent>
        <mc:AlternateContent xmlns:mc="http://schemas.openxmlformats.org/markup-compatibility/2006">
          <mc:Choice Requires="x14">
            <control shapeId="72872" r:id="rId25" name="Check Box 168">
              <controlPr defaultSize="0" autoFill="0" autoLine="0" autoPict="0">
                <anchor moveWithCells="1">
                  <from>
                    <xdr:col>2</xdr:col>
                    <xdr:colOff>257175</xdr:colOff>
                    <xdr:row>31</xdr:row>
                    <xdr:rowOff>66675</xdr:rowOff>
                  </from>
                  <to>
                    <xdr:col>2</xdr:col>
                    <xdr:colOff>561975</xdr:colOff>
                    <xdr:row>31</xdr:row>
                    <xdr:rowOff>228600</xdr:rowOff>
                  </to>
                </anchor>
              </controlPr>
            </control>
          </mc:Choice>
        </mc:AlternateContent>
        <mc:AlternateContent xmlns:mc="http://schemas.openxmlformats.org/markup-compatibility/2006">
          <mc:Choice Requires="x14">
            <control shapeId="72873" r:id="rId26" name="Check Box 169">
              <controlPr defaultSize="0" autoFill="0" autoLine="0" autoPict="0">
                <anchor moveWithCells="1">
                  <from>
                    <xdr:col>2</xdr:col>
                    <xdr:colOff>257175</xdr:colOff>
                    <xdr:row>32</xdr:row>
                    <xdr:rowOff>66675</xdr:rowOff>
                  </from>
                  <to>
                    <xdr:col>2</xdr:col>
                    <xdr:colOff>561975</xdr:colOff>
                    <xdr:row>32</xdr:row>
                    <xdr:rowOff>228600</xdr:rowOff>
                  </to>
                </anchor>
              </controlPr>
            </control>
          </mc:Choice>
        </mc:AlternateContent>
        <mc:AlternateContent xmlns:mc="http://schemas.openxmlformats.org/markup-compatibility/2006">
          <mc:Choice Requires="x14">
            <control shapeId="72874" r:id="rId27" name="Check Box 170">
              <controlPr defaultSize="0" autoFill="0" autoLine="0" autoPict="0">
                <anchor moveWithCells="1">
                  <from>
                    <xdr:col>2</xdr:col>
                    <xdr:colOff>257175</xdr:colOff>
                    <xdr:row>30</xdr:row>
                    <xdr:rowOff>66675</xdr:rowOff>
                  </from>
                  <to>
                    <xdr:col>2</xdr:col>
                    <xdr:colOff>561975</xdr:colOff>
                    <xdr:row>30</xdr:row>
                    <xdr:rowOff>228600</xdr:rowOff>
                  </to>
                </anchor>
              </controlPr>
            </control>
          </mc:Choice>
        </mc:AlternateContent>
        <mc:AlternateContent xmlns:mc="http://schemas.openxmlformats.org/markup-compatibility/2006">
          <mc:Choice Requires="x14">
            <control shapeId="72879" r:id="rId28" name="Check Box 175">
              <controlPr defaultSize="0" autoFill="0" autoLine="0" autoPict="0">
                <anchor moveWithCells="1">
                  <from>
                    <xdr:col>2</xdr:col>
                    <xdr:colOff>257175</xdr:colOff>
                    <xdr:row>5</xdr:row>
                    <xdr:rowOff>114300</xdr:rowOff>
                  </from>
                  <to>
                    <xdr:col>2</xdr:col>
                    <xdr:colOff>561975</xdr:colOff>
                    <xdr:row>5</xdr:row>
                    <xdr:rowOff>295275</xdr:rowOff>
                  </to>
                </anchor>
              </controlPr>
            </control>
          </mc:Choice>
        </mc:AlternateContent>
        <mc:AlternateContent xmlns:mc="http://schemas.openxmlformats.org/markup-compatibility/2006">
          <mc:Choice Requires="x14">
            <control shapeId="72881" r:id="rId29" name="Check Box 177">
              <controlPr defaultSize="0" autoFill="0" autoLine="0" autoPict="0">
                <anchor moveWithCells="1">
                  <from>
                    <xdr:col>2</xdr:col>
                    <xdr:colOff>257175</xdr:colOff>
                    <xdr:row>22</xdr:row>
                    <xdr:rowOff>66675</xdr:rowOff>
                  </from>
                  <to>
                    <xdr:col>2</xdr:col>
                    <xdr:colOff>561975</xdr:colOff>
                    <xdr:row>22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97F4B398-6DA9-4D9F-B471-4440CBBE16A3}">
            <xm:f>NOT(ISERROR(SEARCH($F$11,F11)))</xm:f>
            <xm:f>$F$11</xm:f>
            <x14:dxf>
              <font>
                <b/>
                <i val="0"/>
              </font>
              <fill>
                <patternFill>
                  <bgColor rgb="FFFF0000"/>
                </patternFill>
              </fill>
              <border>
                <left style="thin">
                  <color auto="1"/>
                </left>
                <right style="thin">
                  <color auto="1"/>
                </right>
                <top style="thin">
                  <color auto="1"/>
                </top>
                <bottom style="thin">
                  <color auto="1"/>
                </bottom>
                <vertical/>
                <horizontal/>
              </border>
            </x14:dxf>
          </x14:cfRule>
          <xm:sqref>F11</xm:sqref>
        </x14:conditionalFormatting>
        <x14:conditionalFormatting xmlns:xm="http://schemas.microsoft.com/office/excel/2006/main">
          <x14:cfRule type="containsText" priority="48" operator="containsText" id="{E423C3D6-7ECE-4E27-8A54-16A498876CD0}">
            <xm:f>NOT(ISERROR(SEARCH(#REF!,F12)))</xm:f>
            <xm:f>#REF!</xm:f>
            <x14:dxf>
              <font>
                <b/>
                <i val="0"/>
              </font>
              <fill>
                <patternFill>
                  <bgColor rgb="FFFF0000"/>
                </patternFill>
              </fill>
              <border>
                <left style="thin">
                  <color auto="1"/>
                </left>
                <right style="thin">
                  <color auto="1"/>
                </right>
                <top style="thin">
                  <color auto="1"/>
                </top>
                <bottom style="thin">
                  <color auto="1"/>
                </bottom>
                <vertical/>
                <horizontal/>
              </border>
            </x14:dxf>
          </x14:cfRule>
          <xm:sqref>F12:F31</xm:sqref>
        </x14:conditionalFormatting>
        <x14:conditionalFormatting xmlns:xm="http://schemas.microsoft.com/office/excel/2006/main">
          <x14:cfRule type="containsText" priority="6" operator="containsText" id="{C7DCB724-EAB5-40C9-AF7E-ACCD3104340E}">
            <xm:f>NOT(ISERROR(SEARCH($F$30,F30)))</xm:f>
            <xm:f>$F$30</xm:f>
            <x14:dxf>
              <font>
                <b/>
                <i val="0"/>
              </font>
              <fill>
                <patternFill>
                  <bgColor rgb="FFFF0000"/>
                </patternFill>
              </fill>
              <border>
                <left style="thin">
                  <color auto="1"/>
                </left>
                <right style="thin">
                  <color auto="1"/>
                </right>
                <top style="thin">
                  <color auto="1"/>
                </top>
                <bottom style="thin">
                  <color auto="1"/>
                </bottom>
                <vertical/>
                <horizontal/>
              </border>
            </x14:dxf>
          </x14:cfRule>
          <xm:sqref>F30</xm:sqref>
        </x14:conditionalFormatting>
        <x14:conditionalFormatting xmlns:xm="http://schemas.microsoft.com/office/excel/2006/main">
          <x14:cfRule type="containsText" priority="4" operator="containsText" id="{3771EF49-C922-48E7-AB56-47F8F6E1CF57}">
            <xm:f>NOT(ISERROR(SEARCH($F$6,F6)))</xm:f>
            <xm:f>$F$6</xm:f>
            <x14:dxf>
              <font>
                <b/>
                <i val="0"/>
              </font>
              <fill>
                <patternFill>
                  <bgColor rgb="FFFF0000"/>
                </patternFill>
              </fill>
              <border>
                <left style="thin">
                  <color auto="1"/>
                </left>
                <right style="thin">
                  <color auto="1"/>
                </right>
                <top style="thin">
                  <color auto="1"/>
                </top>
                <bottom style="thin">
                  <color auto="1"/>
                </bottom>
                <vertical/>
                <horizontal/>
              </border>
            </x14:dxf>
          </x14:cfRule>
          <xm:sqref>F6:F9</xm:sqref>
        </x14:conditionalFormatting>
        <x14:conditionalFormatting xmlns:xm="http://schemas.microsoft.com/office/excel/2006/main">
          <x14:cfRule type="containsText" priority="3" operator="containsText" id="{5939EDA3-83AA-412E-9308-75A6F482FA4C}">
            <xm:f>NOT(ISERROR(SEARCH($F$7,F7)))</xm:f>
            <xm:f>$F$7</xm:f>
            <x14:dxf>
              <font>
                <b/>
                <i val="0"/>
              </font>
              <fill>
                <patternFill>
                  <bgColor rgb="FFFF0000"/>
                </patternFill>
              </fill>
            </x14:dxf>
          </x14:cfRule>
          <xm:sqref>F7:F9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F3D68CF112EC44B38E839C82370747" ma:contentTypeVersion="5" ma:contentTypeDescription="Create a new document." ma:contentTypeScope="" ma:versionID="f21c978d8645fc7e39f388d0be41796a">
  <xsd:schema xmlns:xsd="http://www.w3.org/2001/XMLSchema" xmlns:xs="http://www.w3.org/2001/XMLSchema" xmlns:p="http://schemas.microsoft.com/office/2006/metadata/properties" xmlns:ns2="e714a8db-5880-40fd-a9e2-7f8307b8fede" xmlns:ns3="5f412baf-bf43-43a6-8099-6613e2cba428" targetNamespace="http://schemas.microsoft.com/office/2006/metadata/properties" ma:root="true" ma:fieldsID="8abee3f452ef26f1da5fd87dc5c60654" ns2:_="" ns3:_="">
    <xsd:import namespace="e714a8db-5880-40fd-a9e2-7f8307b8fede"/>
    <xsd:import namespace="5f412baf-bf43-43a6-8099-6613e2cba4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4a8db-5880-40fd-a9e2-7f8307b8f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412baf-bf43-43a6-8099-6613e2cba42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1B12D8-0E48-481D-A877-D66B9F388BC0}"/>
</file>

<file path=customXml/itemProps2.xml><?xml version="1.0" encoding="utf-8"?>
<ds:datastoreItem xmlns:ds="http://schemas.openxmlformats.org/officeDocument/2006/customXml" ds:itemID="{EA219BA7-10E5-4D3D-852B-BB7A245E88DE}"/>
</file>

<file path=customXml/itemProps3.xml><?xml version="1.0" encoding="utf-8"?>
<ds:datastoreItem xmlns:ds="http://schemas.openxmlformats.org/officeDocument/2006/customXml" ds:itemID="{24A0E55E-A0E0-4DF8-B147-A8BBB5DC6EC7}"/>
</file>

<file path=docProps/app.xml><?xml version="1.0" encoding="utf-8"?>
<Properties xmlns="http://schemas.openxmlformats.org/officeDocument/2006/extended-properties" xmlns:vt="http://schemas.openxmlformats.org/officeDocument/2006/docPropsVTypes">
  <Application>Microsoft Excel Online</Application>
  <Manager/>
  <Company>NMCI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Owens, Patricia F CIV CNIC HQ, N92</dc:creator>
  <cp:keywords/>
  <dc:description/>
  <cp:lastModifiedBy/>
  <cp:revision/>
  <dcterms:created xsi:type="dcterms:W3CDTF">2018-02-13T17:02:17Z</dcterms:created>
  <dcterms:modified xsi:type="dcterms:W3CDTF">2023-11-21T19:44:06Z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0x010100EBF3D68CF112EC44B38E839C82370747</vt:lpwstr>
  </property>
</Properties>
</file>